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35" windowWidth="11340" windowHeight="3480" tabRatio="773" firstSheet="4" activeTab="4"/>
  </bookViews>
  <sheets>
    <sheet name="матр+осн" sheetId="1" state="hidden" r:id="rId1"/>
    <sheet name="бэби+наматр." sheetId="2" state="hidden" r:id="rId2"/>
    <sheet name="подушки+рулоны" sheetId="3" state="hidden" r:id="rId3"/>
    <sheet name="инд. матр+осн" sheetId="4" state="hidden" r:id="rId4"/>
    <sheet name="инд. нов. матр." sheetId="5" r:id="rId5"/>
    <sheet name="инд. бэби+наматр." sheetId="6" r:id="rId6"/>
    <sheet name="инд. под.+рулон" sheetId="7" r:id="rId7"/>
    <sheet name="инд.основ." sheetId="8" r:id="rId8"/>
  </sheets>
  <definedNames/>
  <calcPr fullCalcOnLoad="1"/>
</workbook>
</file>

<file path=xl/sharedStrings.xml><?xml version="1.0" encoding="utf-8"?>
<sst xmlns="http://schemas.openxmlformats.org/spreadsheetml/2006/main" count="679" uniqueCount="322">
  <si>
    <t>Оптовый прайс-лист</t>
  </si>
  <si>
    <t>ООО "Мебельрус"</t>
  </si>
  <si>
    <t>наполнители</t>
  </si>
  <si>
    <t>снапбонд, ППУ</t>
  </si>
  <si>
    <t>термовойлок, ППУ</t>
  </si>
  <si>
    <t>Наценка за изготовление нестандартного размера +20% от следующего большего стандартного размера.</t>
  </si>
  <si>
    <t>Матрасы и основания</t>
  </si>
  <si>
    <t>Цены указаны в рублях РФ и включают НДС 18 %</t>
  </si>
  <si>
    <t>Покупатель:</t>
  </si>
  <si>
    <t>_________________ /________________/</t>
  </si>
  <si>
    <t>м.п.</t>
  </si>
  <si>
    <t>Особые условия:</t>
  </si>
  <si>
    <t>Цены указаны с учетом доставки до г. Москва</t>
  </si>
  <si>
    <t xml:space="preserve">            блок размеры</t>
  </si>
  <si>
    <r>
      <t xml:space="preserve">матрас </t>
    </r>
    <r>
      <rPr>
        <b/>
        <sz val="8"/>
        <rFont val="Arial CYR"/>
        <family val="0"/>
      </rPr>
      <t>Мультипакет Престиж</t>
    </r>
  </si>
  <si>
    <t>наимено-вание</t>
  </si>
  <si>
    <t>блок "Мультипакет" с 2-мя рамками</t>
  </si>
  <si>
    <t>боннель с 2-мя рамками</t>
  </si>
  <si>
    <t>боннель с 2-мя рамками, усиленный</t>
  </si>
  <si>
    <t>спанбонд, х/б полотно (2 слоя), ППУ</t>
  </si>
  <si>
    <t>покрытие (наполн.стег пласти)</t>
  </si>
  <si>
    <t>термовойлок, спанбонд,                      х/б полотно, ППУ</t>
  </si>
  <si>
    <t>кокос латексиров-й, термовойлок,                х/б полотно</t>
  </si>
  <si>
    <t>кокос латексиров-й, натуральный латекс,        х/б полотно</t>
  </si>
  <si>
    <t>кокос латексиров-й, натуральный латекс,         х/б полотно</t>
  </si>
  <si>
    <t>спанбонд, кокос латексированный,          х/б полотно</t>
  </si>
  <si>
    <t>Скидка на дешевые матрасы, %</t>
  </si>
  <si>
    <t>Скидка на дорогие матрасы, %</t>
  </si>
  <si>
    <t>Скидка на основание, %</t>
  </si>
  <si>
    <t xml:space="preserve">замена одной из пластей 100 % овечьей шерстью  </t>
  </si>
  <si>
    <t>ширина 95-160 см</t>
  </si>
  <si>
    <t>ширина свыше 160 см</t>
  </si>
  <si>
    <t>ширина до 95 см</t>
  </si>
  <si>
    <t>Дополнительный комфорт поверхности - "Зима"</t>
  </si>
  <si>
    <t>ткань синтетический жаккард (синтепон, снапбонд)</t>
  </si>
  <si>
    <t>ткань хлопковый жаккард (синтепон, спанбонд)</t>
  </si>
  <si>
    <t>ткань хлопок/вискоза (высокообъемный холлофайбер, спанбонд)</t>
  </si>
  <si>
    <t>блок независимых пружин с 2-мя рамками, усиленный по периметру</t>
  </si>
  <si>
    <t>-</t>
  </si>
  <si>
    <t>спанбонд, кокос латексированный, ППУ</t>
  </si>
  <si>
    <t>Продавец: ООО "Мебельрус"</t>
  </si>
  <si>
    <r>
      <t xml:space="preserve">наматрасник </t>
    </r>
    <r>
      <rPr>
        <b/>
        <sz val="8"/>
        <rFont val="Arial CYR"/>
        <family val="0"/>
      </rPr>
      <t>Латекс</t>
    </r>
  </si>
  <si>
    <r>
      <t xml:space="preserve">наматрасник </t>
    </r>
    <r>
      <rPr>
        <b/>
        <sz val="8"/>
        <rFont val="Arial CYR"/>
        <family val="0"/>
      </rPr>
      <t>Евро Элит</t>
    </r>
  </si>
  <si>
    <r>
      <t xml:space="preserve">наматрасник </t>
    </r>
    <r>
      <rPr>
        <b/>
        <sz val="8"/>
        <rFont val="Arial CYR"/>
        <family val="0"/>
      </rPr>
      <t>Зима/Лето</t>
    </r>
  </si>
  <si>
    <r>
      <t xml:space="preserve">наматрасник </t>
    </r>
    <r>
      <rPr>
        <b/>
        <sz val="8"/>
        <rFont val="Arial CYR"/>
        <family val="0"/>
      </rPr>
      <t>Кокос</t>
    </r>
  </si>
  <si>
    <r>
      <t xml:space="preserve">наматрасник </t>
    </r>
    <r>
      <rPr>
        <b/>
        <sz val="8"/>
        <rFont val="Arial CYR"/>
        <family val="0"/>
      </rPr>
      <t>Стандарт 150</t>
    </r>
  </si>
  <si>
    <r>
      <t xml:space="preserve">наматрасник </t>
    </r>
    <r>
      <rPr>
        <b/>
        <sz val="8"/>
        <rFont val="Arial CYR"/>
        <family val="0"/>
      </rPr>
      <t>Латексированный</t>
    </r>
  </si>
  <si>
    <t>размеры</t>
  </si>
  <si>
    <t>покрытие</t>
  </si>
  <si>
    <t>кокос латексированный (30 мм)</t>
  </si>
  <si>
    <t>натуральный латекс       (30 мм)</t>
  </si>
  <si>
    <t>ППУ</t>
  </si>
  <si>
    <t>меринос/хлопок</t>
  </si>
  <si>
    <t>спанбонд, синтепон</t>
  </si>
  <si>
    <r>
      <t xml:space="preserve">наматрасник </t>
    </r>
    <r>
      <rPr>
        <b/>
        <sz val="8"/>
        <rFont val="Arial CYR"/>
        <family val="0"/>
      </rPr>
      <t>Хлопок</t>
    </r>
  </si>
  <si>
    <t>хлопок</t>
  </si>
  <si>
    <t>поликоттон</t>
  </si>
  <si>
    <t>синтепон</t>
  </si>
  <si>
    <t>полиэстер джерси водонепроницаемый</t>
  </si>
  <si>
    <t>резинки по углам</t>
  </si>
  <si>
    <r>
      <t xml:space="preserve">матрас </t>
    </r>
    <r>
      <rPr>
        <b/>
        <sz val="8"/>
        <rFont val="Arial CYR"/>
        <family val="0"/>
      </rPr>
      <t>Бэби Кокос</t>
    </r>
  </si>
  <si>
    <r>
      <t xml:space="preserve">матрас </t>
    </r>
    <r>
      <rPr>
        <b/>
        <sz val="8"/>
        <rFont val="Arial CYR"/>
        <family val="0"/>
      </rPr>
      <t>Бэби Квин Кокос</t>
    </r>
  </si>
  <si>
    <r>
      <t xml:space="preserve">матрас </t>
    </r>
    <r>
      <rPr>
        <b/>
        <sz val="8"/>
        <rFont val="Arial CYR"/>
        <family val="0"/>
      </rPr>
      <t>Бэби Элит</t>
    </r>
  </si>
  <si>
    <t>кокос латексированный (2 слоя по 30 мм)</t>
  </si>
  <si>
    <t>спанбонд</t>
  </si>
  <si>
    <t>боннель с 2-мя рамками (высота 100 мм)</t>
  </si>
  <si>
    <t>термовойлок, ППУ, спанбонд</t>
  </si>
  <si>
    <t>60х120</t>
  </si>
  <si>
    <t xml:space="preserve">Возможно изготовление продукции нестандартных размеров с шагом 5 см по длине и/или по ширине </t>
  </si>
  <si>
    <t>ткань хлопковый жаккард (синтепон, ППУ, спанбонд)</t>
  </si>
  <si>
    <t>покрытие (наполнители стеганой пласти)</t>
  </si>
  <si>
    <t xml:space="preserve">                       блок                    размеры</t>
  </si>
  <si>
    <t>объем закупки в месяц</t>
  </si>
  <si>
    <t>до 50 тыс. руб.</t>
  </si>
  <si>
    <t>50-100 тыс. руб.</t>
  </si>
  <si>
    <t>свыше 100 тыс. руб.</t>
  </si>
  <si>
    <r>
      <t xml:space="preserve">матрас </t>
    </r>
    <r>
      <rPr>
        <b/>
        <sz val="9"/>
        <rFont val="Arial Cyr"/>
        <family val="0"/>
      </rPr>
      <t>Мультипакет Престиж</t>
    </r>
  </si>
  <si>
    <r>
      <t xml:space="preserve">матрас </t>
    </r>
    <r>
      <rPr>
        <b/>
        <sz val="9"/>
        <rFont val="Arial Cyr"/>
        <family val="0"/>
      </rPr>
      <t>Делюкс Престиж</t>
    </r>
  </si>
  <si>
    <r>
      <t xml:space="preserve">матрас </t>
    </r>
    <r>
      <rPr>
        <b/>
        <sz val="9"/>
        <rFont val="Arial Cyr"/>
        <family val="0"/>
      </rPr>
      <t>Делюкс Атлас</t>
    </r>
  </si>
  <si>
    <r>
      <t xml:space="preserve">Матрас </t>
    </r>
    <r>
      <rPr>
        <b/>
        <sz val="9"/>
        <rFont val="Arial Cyr"/>
        <family val="0"/>
      </rPr>
      <t>Евро Квин Кокос</t>
    </r>
  </si>
  <si>
    <r>
      <t xml:space="preserve">матрас </t>
    </r>
    <r>
      <rPr>
        <b/>
        <sz val="9"/>
        <rFont val="Arial Cyr"/>
        <family val="0"/>
      </rPr>
      <t>Элит Кокос</t>
    </r>
  </si>
  <si>
    <r>
      <t xml:space="preserve">матрас </t>
    </r>
    <r>
      <rPr>
        <b/>
        <sz val="9"/>
        <rFont val="Arial Cyr"/>
        <family val="0"/>
      </rPr>
      <t>Элит Экстра</t>
    </r>
  </si>
  <si>
    <r>
      <t xml:space="preserve">матрас </t>
    </r>
    <r>
      <rPr>
        <b/>
        <sz val="9"/>
        <rFont val="Arial Cyr"/>
        <family val="0"/>
      </rPr>
      <t>Комфорт Плюс</t>
    </r>
  </si>
  <si>
    <r>
      <t xml:space="preserve">матрас </t>
    </r>
    <r>
      <rPr>
        <b/>
        <sz val="9"/>
        <rFont val="Arial Cyr"/>
        <family val="0"/>
      </rPr>
      <t>Комфорт-Т</t>
    </r>
  </si>
  <si>
    <t>кокос латексированный, натуральный латекс, х/б полотно</t>
  </si>
  <si>
    <t>кокос латексированный, термовойлок, х/б полотно</t>
  </si>
  <si>
    <t>наименование</t>
  </si>
  <si>
    <t>Наценка за изготовление нестандартного размера наматрасников +10% от следующего большего стандартного размера.</t>
  </si>
  <si>
    <t>Наценка за изготовление нестандартного размера матрасов Бэби и его возможность предварительно согласуются</t>
  </si>
  <si>
    <t>матрасы серия бэби</t>
  </si>
  <si>
    <t>наматрасники</t>
  </si>
  <si>
    <t>матрасы и основания</t>
  </si>
  <si>
    <t>оптовый прайс-лист</t>
  </si>
  <si>
    <t>термовойлок, х/б полотно, спанбонд</t>
  </si>
  <si>
    <t xml:space="preserve">                  блок размеры</t>
  </si>
  <si>
    <t>до 100          тыс. руб.</t>
  </si>
  <si>
    <t>свыше 100     тыс. руб.</t>
  </si>
  <si>
    <t xml:space="preserve"> Оптовый прайс-лист</t>
  </si>
  <si>
    <t xml:space="preserve">      наматрасники</t>
  </si>
  <si>
    <r>
      <t xml:space="preserve">матрас </t>
    </r>
    <r>
      <rPr>
        <b/>
        <sz val="9"/>
        <rFont val="Arial Cyr"/>
        <family val="0"/>
      </rPr>
      <t>Комфорт Вариант</t>
    </r>
  </si>
  <si>
    <t>термовойлок, холлофайбер, ППУ</t>
  </si>
  <si>
    <r>
      <t xml:space="preserve">Матрас </t>
    </r>
    <r>
      <rPr>
        <b/>
        <sz val="9"/>
        <rFont val="Arial Cyr"/>
        <family val="0"/>
      </rPr>
      <t>Евро  Элит</t>
    </r>
  </si>
  <si>
    <t>боннель с 2-мя рамками, усиленный по периметру</t>
  </si>
  <si>
    <r>
      <t xml:space="preserve">матрас </t>
    </r>
    <r>
      <rPr>
        <b/>
        <sz val="8"/>
        <rFont val="Arial CYR"/>
        <family val="0"/>
      </rPr>
      <t>Мультипакет Латекс</t>
    </r>
  </si>
  <si>
    <t>натуральный латекс,        х/б полотно</t>
  </si>
  <si>
    <t>Ткань Стрейч (высокообъемный холлофайбер, спанбонд)</t>
  </si>
  <si>
    <r>
      <t xml:space="preserve">матрас                 </t>
    </r>
    <r>
      <rPr>
        <b/>
        <sz val="8"/>
        <rFont val="Arial CYR"/>
        <family val="0"/>
      </rPr>
      <t>Сэндвич</t>
    </r>
  </si>
  <si>
    <r>
      <t xml:space="preserve">матрас           </t>
    </r>
    <r>
      <rPr>
        <b/>
        <sz val="8"/>
        <rFont val="Arial CYR"/>
        <family val="0"/>
      </rPr>
      <t>Пломбир</t>
    </r>
  </si>
  <si>
    <t>блок из натурального перфорированного латекса</t>
  </si>
  <si>
    <t>кокос латексир-й (2 слоя), натуральный латекс (2 слоя)</t>
  </si>
  <si>
    <t>подушки</t>
  </si>
  <si>
    <t>мемори форм</t>
  </si>
  <si>
    <t>40*70 см</t>
  </si>
  <si>
    <t>цена</t>
  </si>
  <si>
    <t>матрасы в удобной "рулонной" упаковке</t>
  </si>
  <si>
    <t>упаковка</t>
  </si>
  <si>
    <t>ткань хлопок/вискоза, натуральная шерсть овец мериносных пород</t>
  </si>
  <si>
    <t>Naturalform: материал на основе очищенного пенополиуретана высокой плотности, гипоаллергенный, с хорошей воздухопроводимостью и отличными эксплуатационными качествами</t>
  </si>
  <si>
    <t>Наценка за изготовление нестандартного размера матрасов +20% от следующего большего стандартного размера.</t>
  </si>
  <si>
    <t>индивидуальный оптовый прайс-лист</t>
  </si>
  <si>
    <r>
      <t xml:space="preserve">матрас             </t>
    </r>
    <r>
      <rPr>
        <b/>
        <sz val="8"/>
        <rFont val="Arial CYR"/>
        <family val="0"/>
      </rPr>
      <t>Комфорт-Т</t>
    </r>
  </si>
  <si>
    <r>
      <t xml:space="preserve">матрас             </t>
    </r>
    <r>
      <rPr>
        <b/>
        <sz val="8"/>
        <rFont val="Arial CYR"/>
        <family val="0"/>
      </rPr>
      <t>Комфорт</t>
    </r>
  </si>
  <si>
    <t>спанбонд, кокос латексированный,        х/б полотно</t>
  </si>
  <si>
    <r>
      <t xml:space="preserve">матрас </t>
    </r>
    <r>
      <rPr>
        <b/>
        <sz val="8"/>
        <rFont val="Arial CYR"/>
        <family val="0"/>
      </rPr>
      <t>Эстетико</t>
    </r>
  </si>
  <si>
    <r>
      <t xml:space="preserve">матрас </t>
    </r>
    <r>
      <rPr>
        <b/>
        <sz val="8"/>
        <rFont val="Arial CYR"/>
        <family val="0"/>
      </rPr>
      <t>Эстетико Лана</t>
    </r>
  </si>
  <si>
    <r>
      <t xml:space="preserve">матрам упакован в рулон </t>
    </r>
    <r>
      <rPr>
        <sz val="8"/>
        <rFont val="Calibri"/>
        <family val="2"/>
      </rPr>
      <t>Ø</t>
    </r>
    <r>
      <rPr>
        <sz val="8"/>
        <rFont val="Arial Cyr"/>
        <family val="0"/>
      </rPr>
      <t xml:space="preserve"> 35 см, длиной - соответственно ширине матраса</t>
    </r>
  </si>
  <si>
    <t>Приложение 1 к Договору №___ от "___" _________ 20___ г.</t>
  </si>
  <si>
    <t>_________________ /С.А. Бурцев/</t>
  </si>
  <si>
    <r>
      <t xml:space="preserve">матрас           </t>
    </r>
    <r>
      <rPr>
        <b/>
        <sz val="8"/>
        <rFont val="Arial CYR"/>
        <family val="0"/>
      </rPr>
      <t>Микропакет Латекс</t>
    </r>
  </si>
  <si>
    <r>
      <t xml:space="preserve">матрас                 </t>
    </r>
    <r>
      <rPr>
        <b/>
        <sz val="8"/>
        <rFont val="Arial CYR"/>
        <family val="0"/>
      </rPr>
      <t>Твин Престиж Плюс</t>
    </r>
  </si>
  <si>
    <r>
      <t xml:space="preserve">матрас                 </t>
    </r>
    <r>
      <rPr>
        <b/>
        <sz val="8"/>
        <rFont val="Arial CYR"/>
        <family val="0"/>
      </rPr>
      <t>Твин Латекс</t>
    </r>
  </si>
  <si>
    <r>
      <t xml:space="preserve">матрас            </t>
    </r>
    <r>
      <rPr>
        <b/>
        <sz val="8"/>
        <rFont val="Arial CYR"/>
        <family val="0"/>
      </rPr>
      <t>Делюкс Престиж</t>
    </r>
  </si>
  <si>
    <r>
      <t xml:space="preserve">матрас               </t>
    </r>
    <r>
      <rPr>
        <b/>
        <sz val="8"/>
        <rFont val="Arial CYR"/>
        <family val="0"/>
      </rPr>
      <t>Твин Престиж</t>
    </r>
  </si>
  <si>
    <r>
      <t xml:space="preserve">Матрас              </t>
    </r>
    <r>
      <rPr>
        <b/>
        <sz val="8"/>
        <rFont val="Arial CYR"/>
        <family val="0"/>
      </rPr>
      <t>Евро Квин Кокос</t>
    </r>
  </si>
  <si>
    <r>
      <t xml:space="preserve">матрас            </t>
    </r>
    <r>
      <rPr>
        <b/>
        <sz val="8"/>
        <rFont val="Arial CYR"/>
        <family val="0"/>
      </rPr>
      <t>Делюкс Атлас</t>
    </r>
  </si>
  <si>
    <r>
      <t xml:space="preserve">матрас               </t>
    </r>
    <r>
      <rPr>
        <b/>
        <sz val="8"/>
        <rFont val="Arial CYR"/>
        <family val="0"/>
      </rPr>
      <t>Элит Кокос</t>
    </r>
  </si>
  <si>
    <r>
      <t xml:space="preserve">Матрас             </t>
    </r>
    <r>
      <rPr>
        <b/>
        <sz val="8"/>
        <rFont val="Arial CYR"/>
        <family val="0"/>
      </rPr>
      <t>Евро Элит</t>
    </r>
  </si>
  <si>
    <r>
      <t xml:space="preserve">матрас                 </t>
    </r>
    <r>
      <rPr>
        <b/>
        <sz val="8"/>
        <rFont val="Arial CYR"/>
        <family val="0"/>
      </rPr>
      <t>Элит Экстра</t>
    </r>
  </si>
  <si>
    <r>
      <t xml:space="preserve">матрас               </t>
    </r>
    <r>
      <rPr>
        <b/>
        <sz val="8"/>
        <rFont val="Arial CYR"/>
        <family val="0"/>
      </rPr>
      <t>Комфорт Покет</t>
    </r>
  </si>
  <si>
    <r>
      <t xml:space="preserve">матрас                    </t>
    </r>
    <r>
      <rPr>
        <b/>
        <sz val="8"/>
        <rFont val="Arial CYR"/>
        <family val="0"/>
      </rPr>
      <t>Комфорт Плюс</t>
    </r>
  </si>
  <si>
    <r>
      <t xml:space="preserve">матрас                </t>
    </r>
    <r>
      <rPr>
        <b/>
        <sz val="8"/>
        <rFont val="Arial CYR"/>
        <family val="0"/>
      </rPr>
      <t>Комфорт Вариант</t>
    </r>
  </si>
  <si>
    <t>х/б полотно, ППУ</t>
  </si>
  <si>
    <t>блок "Микропакет" с 2-мя рамками, усиленный по периметру</t>
  </si>
  <si>
    <t>блок "Дуэт" ("пружина в пружине") с 2-мя рамками, усиленный по периметру</t>
  </si>
  <si>
    <t>кокос латексиров-й (3 см), натуральный латекс, х/б полотно</t>
  </si>
  <si>
    <t>кокос латексиров-й (1 см), натуральный латекс, х/б полотно</t>
  </si>
  <si>
    <r>
      <t xml:space="preserve">матрас </t>
    </r>
    <r>
      <rPr>
        <b/>
        <sz val="9"/>
        <rFont val="Arial Cyr"/>
        <family val="0"/>
      </rPr>
      <t>Комфорт Покет</t>
    </r>
  </si>
  <si>
    <t>хлопчатобумажное полотно, ППУ</t>
  </si>
  <si>
    <r>
      <t xml:space="preserve">матрас </t>
    </r>
    <r>
      <rPr>
        <b/>
        <sz val="9"/>
        <rFont val="Arial Cyr"/>
        <family val="0"/>
      </rPr>
      <t>Мультипакет Латекс</t>
    </r>
  </si>
  <si>
    <t>натуральный латекс, х/б полотно</t>
  </si>
  <si>
    <t>141101, М.О., г. Щелково, ул. Фабричная, д. 1</t>
  </si>
  <si>
    <r>
      <t xml:space="preserve">матрас </t>
    </r>
    <r>
      <rPr>
        <b/>
        <sz val="9"/>
        <rFont val="Arial Cyr"/>
        <family val="0"/>
      </rPr>
      <t>Элит</t>
    </r>
  </si>
  <si>
    <r>
      <t xml:space="preserve">Матрас </t>
    </r>
    <r>
      <rPr>
        <b/>
        <sz val="9"/>
        <rFont val="Arial Cyr"/>
        <family val="0"/>
      </rPr>
      <t>Евро Кокос</t>
    </r>
  </si>
  <si>
    <r>
      <t xml:space="preserve">матрас </t>
    </r>
    <r>
      <rPr>
        <b/>
        <sz val="9"/>
        <rFont val="Arial Cyr"/>
        <family val="0"/>
      </rPr>
      <t>Делюкс Кокос</t>
    </r>
  </si>
  <si>
    <t>кокос латексированный, х/б полотно</t>
  </si>
  <si>
    <r>
      <t xml:space="preserve">матрас           </t>
    </r>
    <r>
      <rPr>
        <b/>
        <sz val="8"/>
        <rFont val="Arial CYR"/>
        <family val="0"/>
      </rPr>
      <t>Делюкс Кокос</t>
    </r>
  </si>
  <si>
    <r>
      <t xml:space="preserve">матрас                 </t>
    </r>
    <r>
      <rPr>
        <b/>
        <sz val="8"/>
        <rFont val="Arial CYR"/>
        <family val="0"/>
      </rPr>
      <t>Элит</t>
    </r>
  </si>
  <si>
    <r>
      <t xml:space="preserve">Матрас              </t>
    </r>
    <r>
      <rPr>
        <b/>
        <sz val="8"/>
        <rFont val="Arial CYR"/>
        <family val="0"/>
      </rPr>
      <t>Евро Кокос</t>
    </r>
  </si>
  <si>
    <t>кокос латексиров-й,          х/б полотно</t>
  </si>
  <si>
    <r>
      <t xml:space="preserve">матрас           </t>
    </r>
    <r>
      <rPr>
        <b/>
        <sz val="8"/>
        <rFont val="Arial CYR"/>
        <family val="0"/>
      </rPr>
      <t>Делюкс Латекс</t>
    </r>
  </si>
  <si>
    <t>спанбонд, натуральный латекс,          х/б полотно</t>
  </si>
  <si>
    <t>Кокос латексированный (10 мм), натуральный латекс (30 мм)</t>
  </si>
  <si>
    <r>
      <t xml:space="preserve">наматрасник </t>
    </r>
    <r>
      <rPr>
        <b/>
        <sz val="8"/>
        <rFont val="Arial CYR"/>
        <family val="0"/>
      </rPr>
      <t>Кокос</t>
    </r>
    <r>
      <rPr>
        <sz val="8"/>
        <rFont val="Arial Cyr"/>
        <family val="0"/>
      </rPr>
      <t>-</t>
    </r>
    <r>
      <rPr>
        <b/>
        <sz val="8"/>
        <rFont val="Arial CYR"/>
        <family val="0"/>
      </rPr>
      <t>Латекс</t>
    </r>
  </si>
  <si>
    <t>70х160 (140), 60х140</t>
  </si>
  <si>
    <t>80х200 (195,190,180)</t>
  </si>
  <si>
    <t>стальная рама 30х30мм, березовые ламели, вставляющиеся внутрь профиля, круглые ножки Ø 50 мм высотой 260 мм</t>
  </si>
  <si>
    <t>ткань хлопок (или поликоттон) (синтепон, спанбонд)</t>
  </si>
  <si>
    <t>кокос латексированный, спанбонд, х/б полотно</t>
  </si>
  <si>
    <t>основание                                            (с круглыми ножками)</t>
  </si>
  <si>
    <r>
      <t xml:space="preserve">Дополнительный комфорт поверхности - </t>
    </r>
    <r>
      <rPr>
        <b/>
        <sz val="10"/>
        <rFont val="Arial Cyr"/>
        <family val="0"/>
      </rPr>
      <t>"Зима"</t>
    </r>
  </si>
  <si>
    <t>основание                       (с ножками)</t>
  </si>
  <si>
    <r>
      <t xml:space="preserve">матрас </t>
    </r>
    <r>
      <rPr>
        <b/>
        <sz val="8"/>
        <rFont val="Arial CYR"/>
        <family val="0"/>
      </rPr>
      <t>Бэби Покет</t>
    </r>
  </si>
  <si>
    <r>
      <t xml:space="preserve">матрас </t>
    </r>
    <r>
      <rPr>
        <b/>
        <sz val="8"/>
        <rFont val="Arial CYR"/>
        <family val="0"/>
      </rPr>
      <t>Бэби Покет Плюс</t>
    </r>
  </si>
  <si>
    <t>х/б полотно, ППУ, спанбонд</t>
  </si>
  <si>
    <t>блок независимых пружин с 2-мя рамками</t>
  </si>
  <si>
    <r>
      <t xml:space="preserve">матрас </t>
    </r>
    <r>
      <rPr>
        <b/>
        <sz val="8"/>
        <rFont val="Arial CYR"/>
        <family val="0"/>
      </rPr>
      <t>Бэби Квин</t>
    </r>
  </si>
  <si>
    <t>Мемори</t>
  </si>
  <si>
    <t>Мемори Эргономика</t>
  </si>
  <si>
    <t>Мемори Плюс (с массажным эффектом)</t>
  </si>
  <si>
    <t>съемный чехол на молнии</t>
  </si>
  <si>
    <t>до 100 тыс. руб.</t>
  </si>
  <si>
    <r>
      <t xml:space="preserve">матрас                 </t>
    </r>
    <r>
      <rPr>
        <b/>
        <sz val="8"/>
        <rFont val="Arial CYR"/>
        <family val="0"/>
      </rPr>
      <t>Элит Покет</t>
    </r>
  </si>
  <si>
    <r>
      <t xml:space="preserve">матрас                 </t>
    </r>
    <r>
      <rPr>
        <b/>
        <sz val="8"/>
        <rFont val="Arial CYR"/>
        <family val="0"/>
      </rPr>
      <t>Элит Покет Плюс</t>
    </r>
  </si>
  <si>
    <r>
      <t xml:space="preserve">матрас                 </t>
    </r>
    <r>
      <rPr>
        <b/>
        <sz val="8"/>
        <rFont val="Arial CYR"/>
        <family val="0"/>
      </rPr>
      <t>Элит Престиж</t>
    </r>
  </si>
  <si>
    <t>стальная рама 30х30мм, цвет серебро антик, узкие ламели (15 двойных рядов при длине 200 см), круглые ножки Ø 50 мм высотой 245 мм</t>
  </si>
  <si>
    <t>регулируемая зона усиления (5 двойных рядов)</t>
  </si>
  <si>
    <t>Основания</t>
  </si>
  <si>
    <t>состав</t>
  </si>
  <si>
    <r>
      <rPr>
        <sz val="9"/>
        <rFont val="Arial Cyr"/>
        <family val="0"/>
      </rPr>
      <t>основание</t>
    </r>
    <r>
      <rPr>
        <b/>
        <sz val="9"/>
        <rFont val="Arial Cyr"/>
        <family val="0"/>
      </rPr>
      <t xml:space="preserve">  Флекс  Плюс                            (с ножками)</t>
    </r>
  </si>
  <si>
    <r>
      <rPr>
        <sz val="9"/>
        <rFont val="Arial Cyr"/>
        <family val="0"/>
      </rPr>
      <t>основание</t>
    </r>
    <r>
      <rPr>
        <b/>
        <sz val="9"/>
        <rFont val="Arial Cyr"/>
        <family val="0"/>
      </rPr>
      <t xml:space="preserve">  Стандарт                                (с ножками)</t>
    </r>
  </si>
  <si>
    <t>______________ /________________/</t>
  </si>
  <si>
    <r>
      <t xml:space="preserve">матрас </t>
    </r>
    <r>
      <rPr>
        <b/>
        <sz val="8"/>
        <rFont val="Arial CYR"/>
        <family val="0"/>
      </rPr>
      <t>Белисса</t>
    </r>
  </si>
  <si>
    <t>www.beautyson.ru</t>
  </si>
  <si>
    <t>_________________ /_____________/</t>
  </si>
  <si>
    <t>Матрасы</t>
  </si>
  <si>
    <t>zakaz@mebel-r.ru</t>
  </si>
  <si>
    <t>серия</t>
  </si>
  <si>
    <t>Beauty Family (серия двусторонних матрасов)</t>
  </si>
  <si>
    <t>Beauty Life (серия двусторонних матрасов)</t>
  </si>
  <si>
    <r>
      <t xml:space="preserve">матрас           </t>
    </r>
    <r>
      <rPr>
        <b/>
        <sz val="8"/>
        <rFont val="Arial CYR"/>
        <family val="0"/>
      </rPr>
      <t>Делюкс Шанс</t>
    </r>
  </si>
  <si>
    <t>покрытие (наполн. стег пласти)</t>
  </si>
  <si>
    <t>Чехол: Трикотаж с серебряной нитью. Стежка: (высокообъемный холлофайбер, спанбонд)</t>
  </si>
  <si>
    <t>Чехол: хлопковый трикотаж (высокообъемный холлофайбер, спанбонд)</t>
  </si>
  <si>
    <t xml:space="preserve"> спанбонд,  латекс  перфорированный (3 см), х/б полотно</t>
  </si>
  <si>
    <t>спанбонд,кокосовая койра(3 см),  латекс перфорированный (3см), х/б полотно</t>
  </si>
  <si>
    <t>спанбонд, кокосовая койра (1 см), натуральный латекс (3см), х/б полотно</t>
  </si>
  <si>
    <t>спанбонд,  латекс перфорированный  (3см), х/б полотно</t>
  </si>
  <si>
    <t>3-х зонный блок из натурального перфорированного латекса (14 см.)</t>
  </si>
  <si>
    <t>кокосовая койра (3см) (3 слоя), латекс перфорир. (3см) (3 слоя), слои черед-ся</t>
  </si>
  <si>
    <t>спанбонд, кокосовая койра (1см), латекс перфорированный (3см),  х/б полотно</t>
  </si>
  <si>
    <t>спанбонд,  латекс перфорированный (3см), х/б полотно</t>
  </si>
  <si>
    <t>спанбонд, кокосовая койра (3 см),  латекс перфорированный (3 см), х/б полотно</t>
  </si>
  <si>
    <t>спанбонд, латекс перфорированный (3 см), х/б полотно</t>
  </si>
  <si>
    <r>
      <t>спанбонд, латекс перфорированный (3 см), х/б полотно</t>
    </r>
    <r>
      <rPr>
        <b/>
        <sz val="6"/>
        <rFont val="Arial CYR"/>
        <family val="0"/>
      </rPr>
      <t xml:space="preserve"> /// </t>
    </r>
    <r>
      <rPr>
        <sz val="6"/>
        <rFont val="Arial Cyr"/>
        <family val="2"/>
      </rPr>
      <t>спанбонд, кокосовая койра (3 см), х/б полотно</t>
    </r>
  </si>
  <si>
    <t>спанбонд, кокосовая койра (3 см), х/б полотно</t>
  </si>
  <si>
    <t>спанбонд,кокосовая койра (1 см),  латекс перфорированнный (3 см), х/б полотно</t>
  </si>
  <si>
    <t>блок</t>
  </si>
  <si>
    <t>Блок "Микропакет" с 2-мя рам., усил-й по перим. (1000 пр./м2)</t>
  </si>
  <si>
    <t>Блок "Дуэт" ("пружина в пружине") с 2-мя рамками, усиленный по периметру (256+(128) пр./м2)</t>
  </si>
  <si>
    <t>блок "Мультипакет" с 2-мя рамками (500 пр/м2), усил-й по периметру</t>
  </si>
  <si>
    <t>блок независимых пружин с 2-мя рамками, усиленный по периметру (256 пр/м2)</t>
  </si>
  <si>
    <t>3-х зонный блок боннель с 2-мя рамками (120 пр/м2), усиленный в поясничной зоне и по периметру</t>
  </si>
  <si>
    <t>высота матраса</t>
  </si>
  <si>
    <t>реком./макс. допуст.вес</t>
  </si>
  <si>
    <t>60-120/130</t>
  </si>
  <si>
    <t>60-130/150</t>
  </si>
  <si>
    <t>60-110/130</t>
  </si>
  <si>
    <t>50-100/120</t>
  </si>
  <si>
    <t>50-110/120</t>
  </si>
  <si>
    <t>50-130/140</t>
  </si>
  <si>
    <t>60-120/140</t>
  </si>
  <si>
    <t>Beauty Rest (серия двусторонних матрасов)</t>
  </si>
  <si>
    <t>Beauty Comfort (серия двусторонних матрасов)</t>
  </si>
  <si>
    <r>
      <t xml:space="preserve">матрас                 </t>
    </r>
    <r>
      <rPr>
        <b/>
        <sz val="8"/>
        <rFont val="Arial CYR"/>
        <family val="0"/>
      </rPr>
      <t>Элит Покет Шанс</t>
    </r>
  </si>
  <si>
    <t>Чехол:  хлопковый жаккард (синтепон (100 г/м2), ППУ (1,5 см), спанбонд)</t>
  </si>
  <si>
    <t>Чехол:  хлопковый жаккард синтепон 250 г/м2, спанбонд)</t>
  </si>
  <si>
    <t>хл. жак. (синт 100 г/м2, спанбонд)</t>
  </si>
  <si>
    <t>Чехол:  синтетический жаккард (синтепон (100 г/м2), снапбонд)</t>
  </si>
  <si>
    <t>спанбонд, ППУ (2см), х/б полотно</t>
  </si>
  <si>
    <t>спанбонд, термовойлок,кокосовая койра (1 см),  х/б полотно</t>
  </si>
  <si>
    <t>спанбонд, термовойлок, холлофайбер (3 см), ППУ (2 см)</t>
  </si>
  <si>
    <t>спанбонд, термовойлок, ППУ (2 см),  х/б полотно</t>
  </si>
  <si>
    <r>
      <t>спанбонд, латекс перфорированный (2 см), х/б полотно</t>
    </r>
    <r>
      <rPr>
        <b/>
        <sz val="6"/>
        <rFont val="Arial CYR"/>
        <family val="0"/>
      </rPr>
      <t xml:space="preserve"> /// </t>
    </r>
    <r>
      <rPr>
        <sz val="6"/>
        <rFont val="Arial Cyr"/>
        <family val="2"/>
      </rPr>
      <t>спанбонд, кокосовая койра (2 см), х/б полотно</t>
    </r>
  </si>
  <si>
    <t>спанбонд,  кокосовая койра (1 см),  латекс перфорированный (2 см)</t>
  </si>
  <si>
    <t>спанбонд,  кокосовая койра (1 см),  ППУ (2 см)</t>
  </si>
  <si>
    <t>спанбонд,  термовойлок,   ППУ (1,5 см)</t>
  </si>
  <si>
    <t>снанбонд, термовойлок, ППУ (2 см),  х/б полотно</t>
  </si>
  <si>
    <t>термовойлок, ППУ (2см)</t>
  </si>
  <si>
    <t>спанбонд,кокосовая койра (1 см), ППУ (2 см)</t>
  </si>
  <si>
    <t>термовойлок, холлофайбер (3 см), ППУ (2 см)</t>
  </si>
  <si>
    <t>термовойлок, ППУ (2 см)</t>
  </si>
  <si>
    <t>снапбонд, ППУ (2 см)</t>
  </si>
  <si>
    <t>блок независимых пружин с 2-мя рамками, усиленный по периметру (256 пр./м2)</t>
  </si>
  <si>
    <t>боннель с 2-мя рамками, усиленный по периметру (120 пр/м2)</t>
  </si>
  <si>
    <t>боннель с 2-мя рамками (120 пр/м2)</t>
  </si>
  <si>
    <t>блок независимых пружин с 2-мя рамками (256 пр/м2)</t>
  </si>
  <si>
    <t>50-100/110</t>
  </si>
  <si>
    <t>60-100/110</t>
  </si>
  <si>
    <t>80-130/150</t>
  </si>
  <si>
    <t>50-90/110</t>
  </si>
  <si>
    <t>50-90/100</t>
  </si>
  <si>
    <t>80-120/140</t>
  </si>
  <si>
    <t>50-70/90</t>
  </si>
  <si>
    <t>Возможно изготовление продукции нестандартных размеров с шагом 5 см по длине и/или по ширине:</t>
  </si>
  <si>
    <t>Длина до 200 см и ширина до 200 см включительно:</t>
  </si>
  <si>
    <t xml:space="preserve">     для матрасов на блоках независимых пружин и беспружинных матрасов берется цена следующего большего размера матраса</t>
  </si>
  <si>
    <t xml:space="preserve">       для матрасов на блоке "боннель"  - наценка 10 % к стоимости следующего большего размера матраса</t>
  </si>
  <si>
    <t>Длина 205-220 см, ширина до 200 см включительно - наценка 20 % к стоимости следующего большего размера матраса.</t>
  </si>
  <si>
    <t>Длина матраса более 220 см или ширина более 200 см требуют согласования по цене и возможности изготовления</t>
  </si>
  <si>
    <t>ткань хлопок (или поликоттон) (синтепон 100 г/м2, спанбонд)</t>
  </si>
  <si>
    <t>спанбонд, кокос латексированный (1 см), х/б полотно</t>
  </si>
  <si>
    <t>спанбонд, х/б полотно, ППУ (2 см)</t>
  </si>
  <si>
    <t>спанбонд, термовойлок, ППУ (2 см)</t>
  </si>
  <si>
    <t>спанбонд, термовойлок, х/б полотно</t>
  </si>
  <si>
    <t>высота, см</t>
  </si>
  <si>
    <t xml:space="preserve">             блок    размеры</t>
  </si>
  <si>
    <t>блок независимых пружин (высота 10 см) с 2-мя рамками (256 пр/м2)</t>
  </si>
  <si>
    <t>кокос латексированный (2 слоя по 3 см)</t>
  </si>
  <si>
    <t>боннель с 2-мя рамками (высота 100 мм) (120 пр/м2)</t>
  </si>
  <si>
    <t>90х200 (190)</t>
  </si>
  <si>
    <t>Возможно изготовление матрасов нестандартных размеров с шагом 5 см по длине и/или по ширине при ширине до 90 см и длине до 200 см включительно:</t>
  </si>
  <si>
    <t xml:space="preserve">     для матрасов на блоке "боннель"  - наценка 10 % к стоимости следующего большего размера матраса</t>
  </si>
  <si>
    <t>Матрасы шириной более 90 см или длиной более 200 см требуют согласования по цене и возможности изготовления</t>
  </si>
  <si>
    <r>
      <t xml:space="preserve">наматрасник </t>
    </r>
    <r>
      <rPr>
        <b/>
        <sz val="8"/>
        <rFont val="Arial CYR"/>
        <family val="0"/>
      </rPr>
      <t>Мемори</t>
    </r>
  </si>
  <si>
    <r>
      <t xml:space="preserve">наматрасник </t>
    </r>
    <r>
      <rPr>
        <b/>
        <sz val="8"/>
        <rFont val="Arial CYR"/>
        <family val="0"/>
      </rPr>
      <t>Евро Элит Плюс</t>
    </r>
  </si>
  <si>
    <t>ткань трикотаж (синтепон 100 г/м2, спанбонд)</t>
  </si>
  <si>
    <t>ткань хлопковый жаккард (синтепон 100 г/м2, спанбонд)</t>
  </si>
  <si>
    <t>хлопковый жаккард</t>
  </si>
  <si>
    <t>мемори       (40 мм)</t>
  </si>
  <si>
    <t>натур. латекс  (3 см), кокос латексир-й (1 см)</t>
  </si>
  <si>
    <t>натуральный латекс       (3 см)</t>
  </si>
  <si>
    <t>кокос латексированный (3 см)</t>
  </si>
  <si>
    <t>ППУ (5 см)</t>
  </si>
  <si>
    <t>ППУ (1,5 см)</t>
  </si>
  <si>
    <t>Возможно изготовление наматрасников нестандартных размеров по длине и/или по ширине при ширине до 200 см включительно:</t>
  </si>
  <si>
    <t xml:space="preserve">     для наматрасников длиной до 200 см включительно берется цена следующего большего размера наматрасника</t>
  </si>
  <si>
    <t xml:space="preserve">     для наматрасников длиной от 201 до 220 см включительно  - наценка 20 % к стоимости следующего большего размера наматрасника</t>
  </si>
  <si>
    <t>Наматрасники шириной более 200 см или длиной более 220 см требуют согласования по цене и возможности изготовления</t>
  </si>
  <si>
    <t>40*60 см</t>
  </si>
  <si>
    <t>форма</t>
  </si>
  <si>
    <t>Ячеистая структура, гипервентиляция</t>
  </si>
  <si>
    <t xml:space="preserve"> Эргономичная форма с валиками разной высоты и углублением в центре</t>
  </si>
  <si>
    <t xml:space="preserve">Ячеистая структура, гипервентиляция с рельефной поверхностью в центре, валики высотой 12 и 8 см, массажная зона </t>
  </si>
  <si>
    <r>
      <t xml:space="preserve">матрас </t>
    </r>
    <r>
      <rPr>
        <b/>
        <sz val="8"/>
        <rFont val="Arial CYR"/>
        <family val="0"/>
      </rPr>
      <t>Белисса Плюс</t>
    </r>
  </si>
  <si>
    <r>
      <t xml:space="preserve">матрас </t>
    </r>
    <r>
      <rPr>
        <b/>
        <sz val="8"/>
        <rFont val="Arial CYR"/>
        <family val="0"/>
      </rPr>
      <t>Белисса Эко</t>
    </r>
  </si>
  <si>
    <t>ткань хлопковый жаккард, натуральная овечья шерсть</t>
  </si>
  <si>
    <t>Naturalform: материал на основе очищенного пенополиуретана высокой плотности, гипоаллергенный (14 см)</t>
  </si>
  <si>
    <t>Naturalform облегченной плотности (18 см)</t>
  </si>
  <si>
    <t>Naturalform облегченной плотности (14 см)</t>
  </si>
  <si>
    <t>Naturalform малой плотности (14 см)</t>
  </si>
  <si>
    <r>
      <t xml:space="preserve">матраc упакован в рулон </t>
    </r>
    <r>
      <rPr>
        <sz val="8"/>
        <rFont val="Calibri"/>
        <family val="2"/>
      </rPr>
      <t>Ø</t>
    </r>
    <r>
      <rPr>
        <sz val="8"/>
        <rFont val="Arial Cyr"/>
        <family val="0"/>
      </rPr>
      <t xml:space="preserve"> 35 см, длиной - соответственно ширине матраса</t>
    </r>
  </si>
  <si>
    <t>Возможно изготовление матрасов нестандартных размеров по длине и/или по ширине до 200 см включительно, цена для них берется от следующего большего размера матраса</t>
  </si>
  <si>
    <t>Матрасы шириной или длиной более 200 см требуют согласования по цене и возможности изготовления</t>
  </si>
  <si>
    <r>
      <rPr>
        <sz val="9"/>
        <rFont val="Arial Cyr"/>
        <family val="0"/>
      </rPr>
      <t>основание</t>
    </r>
    <r>
      <rPr>
        <b/>
        <sz val="9"/>
        <rFont val="Arial Cyr"/>
        <family val="0"/>
      </rPr>
      <t xml:space="preserve">  Флекс                             (с ножками)</t>
    </r>
  </si>
  <si>
    <t xml:space="preserve">Возможно изготовление оснований нестандартных размеров с шагом 5 см по длине и/или по ширине </t>
  </si>
  <si>
    <t>Для длины до 200 см и ширины до 200 см включительно наценка за изготовление нестандартного размера +10% от следующего большего стандартного размера.</t>
  </si>
  <si>
    <t>Основания шириной или длиной более 200 см требуют согласования по цене и возможности изготовления</t>
  </si>
  <si>
    <t>ткань синтетический жаккард (синтепон 100 г/м2, спанбонд)</t>
  </si>
  <si>
    <t>(499) 649-4744, 8 (919) 766-6641</t>
  </si>
  <si>
    <t>розничный прайс-лист</t>
  </si>
  <si>
    <t xml:space="preserve">     Натюрель  </t>
  </si>
  <si>
    <t>СПЕЦЗАКАЗ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</si>
</sst>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0"/>
    <numFmt numFmtId="178" formatCode="#,##0.0000"/>
    <numFmt numFmtId="179" formatCode="#,##0.0"/>
    <numFmt numFmtId="180" formatCode="0.0%"/>
    <numFmt numFmtId="181" formatCode="0.000000"/>
    <numFmt numFmtId="182" formatCode="_-* #,##0_р_._-;\-* #,##0_р_._-;_-* &quot;-&quot;??_р_._-;_-@_-"/>
    <numFmt numFmtId="183" formatCode="0.0000"/>
    <numFmt numFmtId="184" formatCode="[$€-2]\ ###,000_);[Red]\([$€-2]\ ###,000\)"/>
  </numFmts>
  <fonts count="60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28"/>
      <name val="Arial Cyr"/>
      <family val="0"/>
    </font>
    <font>
      <b/>
      <sz val="11"/>
      <name val="Arial Cyr"/>
      <family val="0"/>
    </font>
    <font>
      <b/>
      <sz val="22"/>
      <name val="Arial Cyr"/>
      <family val="0"/>
    </font>
    <font>
      <b/>
      <sz val="10"/>
      <color indexed="10"/>
      <name val="Arial Cyr"/>
      <family val="0"/>
    </font>
    <font>
      <sz val="7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7"/>
      <name val="Arial CYR"/>
      <family val="2"/>
    </font>
    <font>
      <b/>
      <sz val="2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6"/>
      <name val="Arial Cyr"/>
      <family val="0"/>
    </font>
    <font>
      <b/>
      <sz val="6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vertical="top"/>
    </xf>
    <xf numFmtId="14" fontId="10" fillId="0" borderId="0" xfId="0" applyNumberFormat="1" applyFont="1" applyBorder="1" applyAlignment="1">
      <alignment vertical="top"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1" fontId="10" fillId="0" borderId="38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17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46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4" fontId="10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0" fillId="0" borderId="50" xfId="0" applyNumberFormat="1" applyFont="1" applyFill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7" fillId="0" borderId="54" xfId="0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1" fontId="5" fillId="0" borderId="75" xfId="0" applyNumberFormat="1" applyFont="1" applyFill="1" applyBorder="1" applyAlignment="1">
      <alignment horizontal="center"/>
    </xf>
    <xf numFmtId="1" fontId="5" fillId="0" borderId="76" xfId="0" applyNumberFormat="1" applyFont="1" applyFill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/>
    </xf>
    <xf numFmtId="0" fontId="0" fillId="0" borderId="95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" fontId="12" fillId="0" borderId="72" xfId="0" applyNumberFormat="1" applyFont="1" applyFill="1" applyBorder="1" applyAlignment="1">
      <alignment horizontal="center"/>
    </xf>
    <xf numFmtId="1" fontId="12" fillId="0" borderId="73" xfId="0" applyNumberFormat="1" applyFont="1" applyFill="1" applyBorder="1" applyAlignment="1">
      <alignment horizontal="center"/>
    </xf>
    <xf numFmtId="1" fontId="12" fillId="0" borderId="74" xfId="0" applyNumberFormat="1" applyFont="1" applyFill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4" fillId="0" borderId="9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1" fontId="12" fillId="0" borderId="75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76" xfId="0" applyNumberFormat="1" applyFont="1" applyFill="1" applyBorder="1" applyAlignment="1">
      <alignment horizontal="center"/>
    </xf>
    <xf numFmtId="0" fontId="4" fillId="0" borderId="97" xfId="0" applyFont="1" applyBorder="1" applyAlignment="1">
      <alignment vertical="center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10" fillId="0" borderId="100" xfId="0" applyNumberFormat="1" applyFont="1" applyFill="1" applyBorder="1" applyAlignment="1">
      <alignment horizontal="center" vertical="center"/>
    </xf>
    <xf numFmtId="1" fontId="10" fillId="0" borderId="10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" fontId="10" fillId="0" borderId="75" xfId="0" applyNumberFormat="1" applyFont="1" applyFill="1" applyBorder="1" applyAlignment="1">
      <alignment horizontal="center" vertical="center"/>
    </xf>
    <xf numFmtId="1" fontId="10" fillId="0" borderId="76" xfId="0" applyNumberFormat="1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1" fontId="5" fillId="0" borderId="76" xfId="0" applyNumberFormat="1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7" fillId="0" borderId="102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8" fillId="0" borderId="105" xfId="0" applyFont="1" applyBorder="1" applyAlignment="1">
      <alignment horizontal="left" vertical="center" wrapText="1"/>
    </xf>
    <xf numFmtId="0" fontId="18" fillId="0" borderId="106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left" wrapText="1"/>
    </xf>
    <xf numFmtId="0" fontId="15" fillId="0" borderId="108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left"/>
    </xf>
    <xf numFmtId="1" fontId="15" fillId="0" borderId="16" xfId="0" applyNumberFormat="1" applyFont="1" applyBorder="1" applyAlignment="1">
      <alignment horizontal="left"/>
    </xf>
    <xf numFmtId="1" fontId="15" fillId="0" borderId="18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7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10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113" xfId="0" applyFont="1" applyBorder="1" applyAlignment="1">
      <alignment horizontal="left" wrapText="1"/>
    </xf>
    <xf numFmtId="0" fontId="4" fillId="0" borderId="3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4" fontId="10" fillId="0" borderId="0" xfId="0" applyNumberFormat="1" applyFont="1" applyBorder="1" applyAlignment="1">
      <alignment horizontal="right" vertical="top"/>
    </xf>
    <xf numFmtId="0" fontId="10" fillId="0" borderId="114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16" xfId="0" applyFont="1" applyBorder="1" applyAlignment="1">
      <alignment horizontal="left" wrapText="1"/>
    </xf>
    <xf numFmtId="0" fontId="15" fillId="0" borderId="117" xfId="0" applyFont="1" applyBorder="1" applyAlignment="1">
      <alignment horizontal="left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5" fillId="33" borderId="118" xfId="0" applyFont="1" applyFill="1" applyBorder="1" applyAlignment="1">
      <alignment horizontal="center" vertical="center" wrapText="1"/>
    </xf>
    <xf numFmtId="0" fontId="5" fillId="33" borderId="119" xfId="0" applyFont="1" applyFill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33" borderId="126" xfId="0" applyFont="1" applyFill="1" applyBorder="1" applyAlignment="1">
      <alignment horizontal="center" vertical="center" wrapText="1"/>
    </xf>
    <xf numFmtId="0" fontId="5" fillId="33" borderId="127" xfId="0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24" fillId="0" borderId="128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left" vertical="center" wrapText="1"/>
    </xf>
    <xf numFmtId="0" fontId="15" fillId="0" borderId="88" xfId="0" applyFont="1" applyBorder="1" applyAlignment="1">
      <alignment horizontal="left" vertical="center" wrapText="1"/>
    </xf>
    <xf numFmtId="0" fontId="15" fillId="0" borderId="132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133" xfId="0" applyFont="1" applyBorder="1" applyAlignment="1">
      <alignment horizontal="center" vertical="center" wrapText="1"/>
    </xf>
    <xf numFmtId="0" fontId="15" fillId="0" borderId="134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7" fillId="0" borderId="13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0" borderId="136" xfId="0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1" fontId="10" fillId="0" borderId="101" xfId="0" applyNumberFormat="1" applyFont="1" applyFill="1" applyBorder="1" applyAlignment="1">
      <alignment horizontal="center" vertical="center"/>
    </xf>
    <xf numFmtId="1" fontId="10" fillId="0" borderId="138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13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581025</xdr:colOff>
      <xdr:row>0</xdr:row>
      <xdr:rowOff>0</xdr:rowOff>
    </xdr:from>
    <xdr:to>
      <xdr:col>26</xdr:col>
      <xdr:colOff>19050</xdr:colOff>
      <xdr:row>3</xdr:row>
      <xdr:rowOff>76200</xdr:rowOff>
    </xdr:to>
    <xdr:pic>
      <xdr:nvPicPr>
        <xdr:cNvPr id="1" name="Рисунок 2" descr="Beautyson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16225" y="0"/>
          <a:ext cx="2181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723900</xdr:colOff>
      <xdr:row>0</xdr:row>
      <xdr:rowOff>0</xdr:rowOff>
    </xdr:from>
    <xdr:to>
      <xdr:col>18</xdr:col>
      <xdr:colOff>0</xdr:colOff>
      <xdr:row>3</xdr:row>
      <xdr:rowOff>123825</xdr:rowOff>
    </xdr:to>
    <xdr:pic>
      <xdr:nvPicPr>
        <xdr:cNvPr id="1" name="Рисунок 2" descr="Beautyson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0</xdr:rowOff>
    </xdr:from>
    <xdr:to>
      <xdr:col>11</xdr:col>
      <xdr:colOff>666750</xdr:colOff>
      <xdr:row>3</xdr:row>
      <xdr:rowOff>123825</xdr:rowOff>
    </xdr:to>
    <xdr:pic>
      <xdr:nvPicPr>
        <xdr:cNvPr id="1" name="Рисунок 2" descr="Beautyson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933450</xdr:colOff>
      <xdr:row>0</xdr:row>
      <xdr:rowOff>0</xdr:rowOff>
    </xdr:from>
    <xdr:to>
      <xdr:col>15</xdr:col>
      <xdr:colOff>0</xdr:colOff>
      <xdr:row>3</xdr:row>
      <xdr:rowOff>95250</xdr:rowOff>
    </xdr:to>
    <xdr:pic>
      <xdr:nvPicPr>
        <xdr:cNvPr id="1" name="Рисунок 2" descr="Beautyson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2228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952500</xdr:colOff>
      <xdr:row>0</xdr:row>
      <xdr:rowOff>0</xdr:rowOff>
    </xdr:from>
    <xdr:to>
      <xdr:col>16</xdr:col>
      <xdr:colOff>0</xdr:colOff>
      <xdr:row>2</xdr:row>
      <xdr:rowOff>285750</xdr:rowOff>
    </xdr:to>
    <xdr:pic>
      <xdr:nvPicPr>
        <xdr:cNvPr id="1" name="Рисунок 2" descr="Beautyson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0" y="0"/>
          <a:ext cx="2305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47625</xdr:rowOff>
    </xdr:from>
    <xdr:to>
      <xdr:col>11</xdr:col>
      <xdr:colOff>1143000</xdr:colOff>
      <xdr:row>3</xdr:row>
      <xdr:rowOff>171450</xdr:rowOff>
    </xdr:to>
    <xdr:pic>
      <xdr:nvPicPr>
        <xdr:cNvPr id="1" name="Рисунок 2" descr="Beautyson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47625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1314450</xdr:colOff>
      <xdr:row>0</xdr:row>
      <xdr:rowOff>0</xdr:rowOff>
    </xdr:from>
    <xdr:to>
      <xdr:col>6</xdr:col>
      <xdr:colOff>914400</xdr:colOff>
      <xdr:row>3</xdr:row>
      <xdr:rowOff>123825</xdr:rowOff>
    </xdr:to>
    <xdr:pic>
      <xdr:nvPicPr>
        <xdr:cNvPr id="1" name="Рисунок 2" descr="Beautyson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2228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1933575</xdr:colOff>
      <xdr:row>0</xdr:row>
      <xdr:rowOff>19050</xdr:rowOff>
    </xdr:from>
    <xdr:to>
      <xdr:col>5</xdr:col>
      <xdr:colOff>47625</xdr:colOff>
      <xdr:row>3</xdr:row>
      <xdr:rowOff>114300</xdr:rowOff>
    </xdr:to>
    <xdr:pic>
      <xdr:nvPicPr>
        <xdr:cNvPr id="1" name="Рисунок 2" descr="Beautyson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0"/>
  <sheetViews>
    <sheetView zoomScale="90" zoomScaleNormal="90" zoomScalePageLayoutView="0" workbookViewId="0" topLeftCell="A1">
      <selection activeCell="K30" sqref="K30"/>
    </sheetView>
  </sheetViews>
  <sheetFormatPr defaultColWidth="9.00390625" defaultRowHeight="12.75"/>
  <cols>
    <col min="1" max="2" width="8.00390625" style="0" customWidth="1"/>
    <col min="3" max="20" width="9.00390625" style="0" customWidth="1"/>
  </cols>
  <sheetData>
    <row r="1" ht="5.25" customHeight="1"/>
    <row r="2" ht="14.25">
      <c r="A2" s="40" t="e">
        <f>#REF!</f>
        <v>#REF!</v>
      </c>
    </row>
    <row r="3" spans="1:17" ht="14.25" customHeight="1">
      <c r="A3" s="41" t="e">
        <f>#REF!</f>
        <v>#REF!</v>
      </c>
      <c r="I3" s="375" t="s">
        <v>91</v>
      </c>
      <c r="J3" s="375"/>
      <c r="K3" s="375"/>
      <c r="L3" s="375"/>
      <c r="M3" s="375"/>
      <c r="N3" s="375"/>
      <c r="O3" s="375"/>
      <c r="P3" s="375"/>
      <c r="Q3" s="375"/>
    </row>
    <row r="4" spans="1:17" ht="14.25" customHeight="1">
      <c r="A4" s="41" t="e">
        <f>#REF!</f>
        <v>#REF!</v>
      </c>
      <c r="I4" s="375"/>
      <c r="J4" s="375"/>
      <c r="K4" s="375"/>
      <c r="L4" s="375"/>
      <c r="M4" s="375"/>
      <c r="N4" s="375"/>
      <c r="O4" s="375"/>
      <c r="P4" s="375"/>
      <c r="Q4" s="375"/>
    </row>
    <row r="5" spans="1:26" ht="14.25">
      <c r="A5" s="41" t="e">
        <f>#REF!</f>
        <v>#REF!</v>
      </c>
      <c r="S5" s="13"/>
      <c r="Z5" s="15" t="s">
        <v>126</v>
      </c>
    </row>
    <row r="6" spans="1:26" s="11" customFormat="1" ht="15">
      <c r="A6" s="43" t="e">
        <f>#REF!</f>
        <v>#REF!</v>
      </c>
      <c r="J6" s="376" t="s">
        <v>0</v>
      </c>
      <c r="K6" s="376"/>
      <c r="L6" s="376"/>
      <c r="M6" s="376"/>
      <c r="N6" s="376"/>
      <c r="P6" s="42"/>
      <c r="Q6" s="42"/>
      <c r="R6" s="42"/>
      <c r="Y6" s="364" t="e">
        <f>#REF!</f>
        <v>#REF!</v>
      </c>
      <c r="Z6" s="364"/>
    </row>
    <row r="7" spans="1:17" ht="4.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26" ht="30" customHeight="1">
      <c r="A8" s="329" t="s">
        <v>86</v>
      </c>
      <c r="B8" s="330"/>
      <c r="C8" s="333" t="s">
        <v>76</v>
      </c>
      <c r="D8" s="334"/>
      <c r="E8" s="334"/>
      <c r="F8" s="333" t="s">
        <v>148</v>
      </c>
      <c r="G8" s="334"/>
      <c r="H8" s="334"/>
      <c r="I8" s="333" t="s">
        <v>77</v>
      </c>
      <c r="J8" s="334"/>
      <c r="K8" s="334"/>
      <c r="L8" s="333" t="s">
        <v>153</v>
      </c>
      <c r="M8" s="334"/>
      <c r="N8" s="334"/>
      <c r="O8" s="333" t="s">
        <v>79</v>
      </c>
      <c r="P8" s="334"/>
      <c r="Q8" s="352"/>
      <c r="R8" s="372" t="s">
        <v>152</v>
      </c>
      <c r="S8" s="373"/>
      <c r="T8" s="374"/>
      <c r="U8" s="333" t="s">
        <v>78</v>
      </c>
      <c r="V8" s="334"/>
      <c r="W8" s="334"/>
      <c r="X8" s="372" t="s">
        <v>101</v>
      </c>
      <c r="Y8" s="373"/>
      <c r="Z8" s="374"/>
    </row>
    <row r="9" spans="1:26" ht="30" customHeight="1">
      <c r="A9" s="331" t="s">
        <v>70</v>
      </c>
      <c r="B9" s="332"/>
      <c r="C9" s="337" t="s">
        <v>36</v>
      </c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9"/>
      <c r="U9" s="337" t="s">
        <v>69</v>
      </c>
      <c r="V9" s="338"/>
      <c r="W9" s="338"/>
      <c r="X9" s="338"/>
      <c r="Y9" s="338"/>
      <c r="Z9" s="339"/>
    </row>
    <row r="10" spans="1:26" ht="30" customHeight="1">
      <c r="A10" s="331" t="s">
        <v>2</v>
      </c>
      <c r="B10" s="332"/>
      <c r="C10" s="337" t="s">
        <v>84</v>
      </c>
      <c r="D10" s="338"/>
      <c r="E10" s="338"/>
      <c r="F10" s="337" t="s">
        <v>149</v>
      </c>
      <c r="G10" s="338"/>
      <c r="H10" s="338"/>
      <c r="I10" s="337" t="s">
        <v>84</v>
      </c>
      <c r="J10" s="338"/>
      <c r="K10" s="338"/>
      <c r="L10" s="337" t="s">
        <v>122</v>
      </c>
      <c r="M10" s="338"/>
      <c r="N10" s="338"/>
      <c r="O10" s="337" t="s">
        <v>84</v>
      </c>
      <c r="P10" s="338"/>
      <c r="Q10" s="339"/>
      <c r="R10" s="361" t="s">
        <v>154</v>
      </c>
      <c r="S10" s="362"/>
      <c r="T10" s="363"/>
      <c r="U10" s="337" t="s">
        <v>19</v>
      </c>
      <c r="V10" s="338"/>
      <c r="W10" s="338"/>
      <c r="X10" s="361" t="s">
        <v>100</v>
      </c>
      <c r="Y10" s="362"/>
      <c r="Z10" s="363"/>
    </row>
    <row r="11" spans="1:26" ht="30" customHeight="1">
      <c r="A11" s="335" t="s">
        <v>71</v>
      </c>
      <c r="B11" s="336"/>
      <c r="C11" s="337" t="s">
        <v>16</v>
      </c>
      <c r="D11" s="338"/>
      <c r="E11" s="338"/>
      <c r="F11" s="338"/>
      <c r="G11" s="338"/>
      <c r="H11" s="339"/>
      <c r="I11" s="337" t="s">
        <v>37</v>
      </c>
      <c r="J11" s="338"/>
      <c r="K11" s="338"/>
      <c r="L11" s="338"/>
      <c r="M11" s="338"/>
      <c r="N11" s="339"/>
      <c r="O11" s="337" t="s">
        <v>102</v>
      </c>
      <c r="P11" s="338"/>
      <c r="Q11" s="338"/>
      <c r="R11" s="338"/>
      <c r="S11" s="338"/>
      <c r="T11" s="338"/>
      <c r="U11" s="337" t="s">
        <v>37</v>
      </c>
      <c r="V11" s="338"/>
      <c r="W11" s="339"/>
      <c r="X11" s="337" t="s">
        <v>102</v>
      </c>
      <c r="Y11" s="338"/>
      <c r="Z11" s="339"/>
    </row>
    <row r="12" spans="1:26" ht="22.5" customHeight="1" thickBot="1">
      <c r="A12" s="327" t="s">
        <v>72</v>
      </c>
      <c r="B12" s="328"/>
      <c r="C12" s="54" t="s">
        <v>73</v>
      </c>
      <c r="D12" s="55" t="s">
        <v>74</v>
      </c>
      <c r="E12" s="56" t="s">
        <v>75</v>
      </c>
      <c r="F12" s="54" t="s">
        <v>73</v>
      </c>
      <c r="G12" s="55" t="s">
        <v>74</v>
      </c>
      <c r="H12" s="56" t="s">
        <v>75</v>
      </c>
      <c r="I12" s="54" t="s">
        <v>73</v>
      </c>
      <c r="J12" s="55" t="s">
        <v>74</v>
      </c>
      <c r="K12" s="56" t="s">
        <v>75</v>
      </c>
      <c r="L12" s="54" t="s">
        <v>73</v>
      </c>
      <c r="M12" s="55" t="s">
        <v>74</v>
      </c>
      <c r="N12" s="56" t="s">
        <v>75</v>
      </c>
      <c r="O12" s="54" t="s">
        <v>73</v>
      </c>
      <c r="P12" s="55" t="s">
        <v>74</v>
      </c>
      <c r="Q12" s="57" t="s">
        <v>75</v>
      </c>
      <c r="R12" s="54" t="s">
        <v>73</v>
      </c>
      <c r="S12" s="55" t="s">
        <v>74</v>
      </c>
      <c r="T12" s="57" t="s">
        <v>75</v>
      </c>
      <c r="U12" s="54" t="s">
        <v>73</v>
      </c>
      <c r="V12" s="55" t="s">
        <v>74</v>
      </c>
      <c r="W12" s="56" t="s">
        <v>75</v>
      </c>
      <c r="X12" s="54" t="s">
        <v>73</v>
      </c>
      <c r="Y12" s="55" t="s">
        <v>74</v>
      </c>
      <c r="Z12" s="57" t="s">
        <v>75</v>
      </c>
    </row>
    <row r="13" spans="1:26" ht="19.5" customHeight="1" thickTop="1">
      <c r="A13" s="123"/>
      <c r="B13" s="124">
        <v>80</v>
      </c>
      <c r="C13" s="71" t="e">
        <f>CEILING(#REF!*C17,5)</f>
        <v>#REF!</v>
      </c>
      <c r="D13" s="73" t="e">
        <f>CEILING(#REF!*D17,5)</f>
        <v>#REF!</v>
      </c>
      <c r="E13" s="53" t="e">
        <f>CEILING(#REF!*E17,5)</f>
        <v>#REF!</v>
      </c>
      <c r="F13" s="71" t="e">
        <f>CEILING(#REF!*F17,5)</f>
        <v>#REF!</v>
      </c>
      <c r="G13" s="73" t="e">
        <f>CEILING(#REF!*G17,5)</f>
        <v>#REF!</v>
      </c>
      <c r="H13" s="66" t="e">
        <f>CEILING(#REF!*H17,5)</f>
        <v>#REF!</v>
      </c>
      <c r="I13" s="71" t="e">
        <f>CEILING(#REF!*I17,5)</f>
        <v>#REF!</v>
      </c>
      <c r="J13" s="73" t="e">
        <f>CEILING(#REF!*J17,5)</f>
        <v>#REF!</v>
      </c>
      <c r="K13" s="53" t="e">
        <f>CEILING(#REF!*K17,5)</f>
        <v>#REF!</v>
      </c>
      <c r="L13" s="71" t="e">
        <f>CEILING(#REF!*L17,5)</f>
        <v>#REF!</v>
      </c>
      <c r="M13" s="73" t="e">
        <f>CEILING(#REF!*M17,5)</f>
        <v>#REF!</v>
      </c>
      <c r="N13" s="53" t="e">
        <f>CEILING(#REF!*N17,5)</f>
        <v>#REF!</v>
      </c>
      <c r="O13" s="71" t="e">
        <f>CEILING(#REF!*O17,5)</f>
        <v>#REF!</v>
      </c>
      <c r="P13" s="73" t="e">
        <f>CEILING(#REF!*P17,5)</f>
        <v>#REF!</v>
      </c>
      <c r="Q13" s="77" t="e">
        <f>CEILING(#REF!*Q17,5)</f>
        <v>#REF!</v>
      </c>
      <c r="R13" s="71" t="e">
        <f>CEILING(#REF!*R17,5)</f>
        <v>#REF!</v>
      </c>
      <c r="S13" s="73" t="e">
        <f>CEILING(#REF!*S17,5)</f>
        <v>#REF!</v>
      </c>
      <c r="T13" s="77" t="e">
        <f>CEILING(#REF!*T17,5)</f>
        <v>#REF!</v>
      </c>
      <c r="U13" s="71" t="e">
        <f>CEILING(#REF!*U17,5)</f>
        <v>#REF!</v>
      </c>
      <c r="V13" s="73" t="e">
        <f>CEILING(#REF!*V17,5)</f>
        <v>#REF!</v>
      </c>
      <c r="W13" s="53" t="e">
        <f>CEILING(#REF!*W17,5)</f>
        <v>#REF!</v>
      </c>
      <c r="X13" s="71" t="e">
        <f>CEILING(#REF!*X17,5)</f>
        <v>#REF!</v>
      </c>
      <c r="Y13" s="73" t="e">
        <f>CEILING(#REF!*Y17,5)</f>
        <v>#REF!</v>
      </c>
      <c r="Z13" s="77" t="e">
        <f>CEILING(#REF!*Z17,5)</f>
        <v>#REF!</v>
      </c>
    </row>
    <row r="14" spans="1:26" ht="19.5" customHeight="1">
      <c r="A14" s="125"/>
      <c r="B14" s="126">
        <v>90</v>
      </c>
      <c r="C14" s="72" t="e">
        <f>CEILING(#REF!*C17,5)</f>
        <v>#REF!</v>
      </c>
      <c r="D14" s="44" t="e">
        <f>CEILING(#REF!*D17,5)</f>
        <v>#REF!</v>
      </c>
      <c r="E14" s="50" t="e">
        <f>CEILING(#REF!*E17,5)</f>
        <v>#REF!</v>
      </c>
      <c r="F14" s="72" t="e">
        <f>CEILING(#REF!*F17,5)</f>
        <v>#REF!</v>
      </c>
      <c r="G14" s="44" t="e">
        <f>CEILING(#REF!*G17,5)</f>
        <v>#REF!</v>
      </c>
      <c r="H14" s="78" t="e">
        <f>CEILING(#REF!*H17,5)</f>
        <v>#REF!</v>
      </c>
      <c r="I14" s="72" t="e">
        <f>CEILING(#REF!*I17,5)</f>
        <v>#REF!</v>
      </c>
      <c r="J14" s="44" t="e">
        <f>CEILING(#REF!*J17,5)</f>
        <v>#REF!</v>
      </c>
      <c r="K14" s="50" t="e">
        <f>CEILING(#REF!*K17,5)</f>
        <v>#REF!</v>
      </c>
      <c r="L14" s="72" t="e">
        <f>CEILING(#REF!*L17,5)</f>
        <v>#REF!</v>
      </c>
      <c r="M14" s="44" t="e">
        <f>CEILING(#REF!*M17,5)</f>
        <v>#REF!</v>
      </c>
      <c r="N14" s="50" t="e">
        <f>CEILING(#REF!*N17,5)</f>
        <v>#REF!</v>
      </c>
      <c r="O14" s="72" t="e">
        <f>CEILING(#REF!*O17,5)</f>
        <v>#REF!</v>
      </c>
      <c r="P14" s="44" t="e">
        <f>CEILING(#REF!*P17,5)</f>
        <v>#REF!</v>
      </c>
      <c r="Q14" s="51" t="e">
        <f>CEILING(#REF!*Q17,5)</f>
        <v>#REF!</v>
      </c>
      <c r="R14" s="72" t="e">
        <f>CEILING(#REF!*R17,5)</f>
        <v>#REF!</v>
      </c>
      <c r="S14" s="44" t="e">
        <f>CEILING(#REF!*S17,5)</f>
        <v>#REF!</v>
      </c>
      <c r="T14" s="51" t="e">
        <f>CEILING(#REF!*T17,5)</f>
        <v>#REF!</v>
      </c>
      <c r="U14" s="72" t="e">
        <f>CEILING(#REF!*U17,5)</f>
        <v>#REF!</v>
      </c>
      <c r="V14" s="44" t="e">
        <f>CEILING(#REF!*V17,5)</f>
        <v>#REF!</v>
      </c>
      <c r="W14" s="50" t="e">
        <f>CEILING(#REF!*W17,5)</f>
        <v>#REF!</v>
      </c>
      <c r="X14" s="72" t="e">
        <f>CEILING(#REF!*X17,5)</f>
        <v>#REF!</v>
      </c>
      <c r="Y14" s="44" t="e">
        <f>CEILING(#REF!*Y17,5)</f>
        <v>#REF!</v>
      </c>
      <c r="Z14" s="51" t="e">
        <f>CEILING(#REF!*Z17,5)</f>
        <v>#REF!</v>
      </c>
    </row>
    <row r="15" spans="1:26" ht="19.5" customHeight="1">
      <c r="A15" s="125"/>
      <c r="B15" s="126">
        <v>120</v>
      </c>
      <c r="C15" s="72" t="e">
        <f>CEILING(#REF!*C17,5)</f>
        <v>#REF!</v>
      </c>
      <c r="D15" s="44" t="e">
        <f>CEILING(#REF!*D17,5)</f>
        <v>#REF!</v>
      </c>
      <c r="E15" s="50" t="e">
        <f>CEILING(#REF!*E17,5)</f>
        <v>#REF!</v>
      </c>
      <c r="F15" s="72" t="e">
        <f>CEILING(#REF!*F17,5)</f>
        <v>#REF!</v>
      </c>
      <c r="G15" s="44" t="e">
        <f>CEILING(#REF!*G17,5)</f>
        <v>#REF!</v>
      </c>
      <c r="H15" s="78" t="e">
        <f>CEILING(#REF!*H17,5)</f>
        <v>#REF!</v>
      </c>
      <c r="I15" s="72" t="e">
        <f>CEILING(#REF!*I17,5)</f>
        <v>#REF!</v>
      </c>
      <c r="J15" s="44" t="e">
        <f>CEILING(#REF!*J17,5)</f>
        <v>#REF!</v>
      </c>
      <c r="K15" s="50" t="e">
        <f>CEILING(#REF!*K17,5)</f>
        <v>#REF!</v>
      </c>
      <c r="L15" s="72" t="e">
        <f>CEILING(#REF!*L17,5)</f>
        <v>#REF!</v>
      </c>
      <c r="M15" s="44" t="e">
        <f>CEILING(#REF!*M17,5)</f>
        <v>#REF!</v>
      </c>
      <c r="N15" s="50" t="e">
        <f>CEILING(#REF!*N17,5)</f>
        <v>#REF!</v>
      </c>
      <c r="O15" s="72" t="e">
        <f>CEILING(#REF!*O17,5)</f>
        <v>#REF!</v>
      </c>
      <c r="P15" s="44" t="e">
        <f>CEILING(#REF!*P17,5)</f>
        <v>#REF!</v>
      </c>
      <c r="Q15" s="51" t="e">
        <f>CEILING(#REF!*Q17,5)</f>
        <v>#REF!</v>
      </c>
      <c r="R15" s="72" t="e">
        <f>CEILING(#REF!*R17,5)</f>
        <v>#REF!</v>
      </c>
      <c r="S15" s="44" t="e">
        <f>CEILING(#REF!*S17,5)</f>
        <v>#REF!</v>
      </c>
      <c r="T15" s="51" t="e">
        <f>CEILING(#REF!*T17,5)</f>
        <v>#REF!</v>
      </c>
      <c r="U15" s="72" t="e">
        <f>CEILING(#REF!*U17,5)</f>
        <v>#REF!</v>
      </c>
      <c r="V15" s="44" t="e">
        <f>CEILING(#REF!*V17,5)</f>
        <v>#REF!</v>
      </c>
      <c r="W15" s="50" t="e">
        <f>CEILING(#REF!*W17,5)</f>
        <v>#REF!</v>
      </c>
      <c r="X15" s="72" t="e">
        <f>CEILING(#REF!*X17,5)</f>
        <v>#REF!</v>
      </c>
      <c r="Y15" s="44" t="e">
        <f>CEILING(#REF!*Y17,5)</f>
        <v>#REF!</v>
      </c>
      <c r="Z15" s="51" t="e">
        <f>CEILING(#REF!*Z17,5)</f>
        <v>#REF!</v>
      </c>
    </row>
    <row r="16" spans="1:26" ht="19.5" customHeight="1">
      <c r="A16" s="127">
        <v>190</v>
      </c>
      <c r="B16" s="126">
        <v>140</v>
      </c>
      <c r="C16" s="72" t="e">
        <f>CEILING(#REF!*C17,5)</f>
        <v>#REF!</v>
      </c>
      <c r="D16" s="44" t="e">
        <f>CEILING(#REF!*D17,5)</f>
        <v>#REF!</v>
      </c>
      <c r="E16" s="50" t="e">
        <f>CEILING(#REF!*E17,5)</f>
        <v>#REF!</v>
      </c>
      <c r="F16" s="72" t="e">
        <f>CEILING(#REF!*F17,5)</f>
        <v>#REF!</v>
      </c>
      <c r="G16" s="44" t="e">
        <f>CEILING(#REF!*G17,5)</f>
        <v>#REF!</v>
      </c>
      <c r="H16" s="78" t="e">
        <f>CEILING(#REF!*H17,5)</f>
        <v>#REF!</v>
      </c>
      <c r="I16" s="72" t="e">
        <f>CEILING(#REF!*I17,5)</f>
        <v>#REF!</v>
      </c>
      <c r="J16" s="44" t="e">
        <f>CEILING(#REF!*J17,5)</f>
        <v>#REF!</v>
      </c>
      <c r="K16" s="50" t="e">
        <f>CEILING(#REF!*K17,5)</f>
        <v>#REF!</v>
      </c>
      <c r="L16" s="72" t="e">
        <f>CEILING(#REF!*L17,5)</f>
        <v>#REF!</v>
      </c>
      <c r="M16" s="44" t="e">
        <f>CEILING(#REF!*M17,5)</f>
        <v>#REF!</v>
      </c>
      <c r="N16" s="50" t="e">
        <f>CEILING(#REF!*N17,5)</f>
        <v>#REF!</v>
      </c>
      <c r="O16" s="72" t="e">
        <f>CEILING(#REF!*O17,5)</f>
        <v>#REF!</v>
      </c>
      <c r="P16" s="44" t="e">
        <f>CEILING(#REF!*P17,5)</f>
        <v>#REF!</v>
      </c>
      <c r="Q16" s="51" t="e">
        <f>CEILING(#REF!*Q17,5)</f>
        <v>#REF!</v>
      </c>
      <c r="R16" s="72" t="e">
        <f>CEILING(#REF!*R17,5)</f>
        <v>#REF!</v>
      </c>
      <c r="S16" s="44" t="e">
        <f>CEILING(#REF!*S17,5)</f>
        <v>#REF!</v>
      </c>
      <c r="T16" s="51" t="e">
        <f>CEILING(#REF!*T17,5)</f>
        <v>#REF!</v>
      </c>
      <c r="U16" s="72" t="e">
        <f>CEILING(#REF!*U17,5)</f>
        <v>#REF!</v>
      </c>
      <c r="V16" s="44" t="e">
        <f>CEILING(#REF!*V17,5)</f>
        <v>#REF!</v>
      </c>
      <c r="W16" s="50" t="e">
        <f>CEILING(#REF!*W17,5)</f>
        <v>#REF!</v>
      </c>
      <c r="X16" s="72" t="e">
        <f>CEILING(#REF!*X17,5)</f>
        <v>#REF!</v>
      </c>
      <c r="Y16" s="44" t="e">
        <f>CEILING(#REF!*Y17,5)</f>
        <v>#REF!</v>
      </c>
      <c r="Z16" s="51" t="e">
        <f>CEILING(#REF!*Z17,5)</f>
        <v>#REF!</v>
      </c>
    </row>
    <row r="17" spans="1:26" s="9" customFormat="1" ht="19.5" customHeight="1">
      <c r="A17" s="125">
        <v>200</v>
      </c>
      <c r="B17" s="126">
        <v>160</v>
      </c>
      <c r="C17" s="48" t="e">
        <f>#REF!</f>
        <v>#REF!</v>
      </c>
      <c r="D17" s="45" t="e">
        <f>#REF!</f>
        <v>#REF!</v>
      </c>
      <c r="E17" s="49" t="e">
        <f>#REF!</f>
        <v>#REF!</v>
      </c>
      <c r="F17" s="75" t="e">
        <f>#REF!</f>
        <v>#REF!</v>
      </c>
      <c r="G17" s="45" t="e">
        <f>#REF!</f>
        <v>#REF!</v>
      </c>
      <c r="H17" s="76" t="e">
        <f>#REF!</f>
        <v>#REF!</v>
      </c>
      <c r="I17" s="75" t="e">
        <f>#REF!</f>
        <v>#REF!</v>
      </c>
      <c r="J17" s="45" t="e">
        <f>#REF!</f>
        <v>#REF!</v>
      </c>
      <c r="K17" s="76" t="e">
        <f>#REF!</f>
        <v>#REF!</v>
      </c>
      <c r="L17" s="75" t="e">
        <f>#REF!</f>
        <v>#REF!</v>
      </c>
      <c r="M17" s="45" t="e">
        <f>#REF!</f>
        <v>#REF!</v>
      </c>
      <c r="N17" s="76" t="e">
        <f>#REF!</f>
        <v>#REF!</v>
      </c>
      <c r="O17" s="75" t="e">
        <f>#REF!</f>
        <v>#REF!</v>
      </c>
      <c r="P17" s="45" t="e">
        <f>#REF!</f>
        <v>#REF!</v>
      </c>
      <c r="Q17" s="52" t="e">
        <f>#REF!</f>
        <v>#REF!</v>
      </c>
      <c r="R17" s="75" t="e">
        <f>#REF!</f>
        <v>#REF!</v>
      </c>
      <c r="S17" s="45" t="e">
        <f>#REF!</f>
        <v>#REF!</v>
      </c>
      <c r="T17" s="52" t="e">
        <f>#REF!</f>
        <v>#REF!</v>
      </c>
      <c r="U17" s="75" t="e">
        <f>#REF!</f>
        <v>#REF!</v>
      </c>
      <c r="V17" s="45" t="e">
        <f>#REF!</f>
        <v>#REF!</v>
      </c>
      <c r="W17" s="76" t="e">
        <f>#REF!</f>
        <v>#REF!</v>
      </c>
      <c r="X17" s="75" t="e">
        <f>#REF!</f>
        <v>#REF!</v>
      </c>
      <c r="Y17" s="45" t="e">
        <f>#REF!</f>
        <v>#REF!</v>
      </c>
      <c r="Z17" s="52" t="e">
        <f>#REF!</f>
        <v>#REF!</v>
      </c>
    </row>
    <row r="18" spans="1:26" ht="19.5" customHeight="1">
      <c r="A18" s="125"/>
      <c r="B18" s="128">
        <v>180</v>
      </c>
      <c r="C18" s="72" t="e">
        <f>CEILING(#REF!*C17,5)</f>
        <v>#REF!</v>
      </c>
      <c r="D18" s="44" t="e">
        <f>CEILING(#REF!*D17,5)</f>
        <v>#REF!</v>
      </c>
      <c r="E18" s="50" t="e">
        <f>CEILING(#REF!*E17,5)</f>
        <v>#REF!</v>
      </c>
      <c r="F18" s="72" t="e">
        <f>CEILING(#REF!*F17,5)</f>
        <v>#REF!</v>
      </c>
      <c r="G18" s="44" t="e">
        <f>CEILING(#REF!*G17,5)</f>
        <v>#REF!</v>
      </c>
      <c r="H18" s="78" t="e">
        <f>CEILING(#REF!*H17,5)</f>
        <v>#REF!</v>
      </c>
      <c r="I18" s="72" t="e">
        <f>CEILING(#REF!*I17,5)</f>
        <v>#REF!</v>
      </c>
      <c r="J18" s="44" t="e">
        <f>CEILING(#REF!*J17,5)</f>
        <v>#REF!</v>
      </c>
      <c r="K18" s="50" t="e">
        <f>CEILING(#REF!*K17,5)</f>
        <v>#REF!</v>
      </c>
      <c r="L18" s="72" t="e">
        <f>CEILING(#REF!*L17,5)</f>
        <v>#REF!</v>
      </c>
      <c r="M18" s="44" t="e">
        <f>CEILING(#REF!*M17,5)</f>
        <v>#REF!</v>
      </c>
      <c r="N18" s="50" t="e">
        <f>CEILING(#REF!*N17,5)</f>
        <v>#REF!</v>
      </c>
      <c r="O18" s="72" t="e">
        <f>CEILING(#REF!*O17,5)</f>
        <v>#REF!</v>
      </c>
      <c r="P18" s="44" t="e">
        <f>CEILING(#REF!*P17,5)</f>
        <v>#REF!</v>
      </c>
      <c r="Q18" s="51" t="e">
        <f>CEILING(#REF!*Q17,5)</f>
        <v>#REF!</v>
      </c>
      <c r="R18" s="72" t="e">
        <f>CEILING(#REF!*R17,5)</f>
        <v>#REF!</v>
      </c>
      <c r="S18" s="44" t="e">
        <f>CEILING(#REF!*S17,5)</f>
        <v>#REF!</v>
      </c>
      <c r="T18" s="51" t="e">
        <f>CEILING(#REF!*T17,5)</f>
        <v>#REF!</v>
      </c>
      <c r="U18" s="72" t="e">
        <f>CEILING(#REF!*U17,5)</f>
        <v>#REF!</v>
      </c>
      <c r="V18" s="44" t="e">
        <f>CEILING(#REF!*V17,5)</f>
        <v>#REF!</v>
      </c>
      <c r="W18" s="50" t="e">
        <f>CEILING(#REF!*W17,5)</f>
        <v>#REF!</v>
      </c>
      <c r="X18" s="72" t="e">
        <f>CEILING(#REF!*X17,5)</f>
        <v>#REF!</v>
      </c>
      <c r="Y18" s="44" t="e">
        <f>CEILING(#REF!*Y17,5)</f>
        <v>#REF!</v>
      </c>
      <c r="Z18" s="51" t="e">
        <f>CEILING(#REF!*Z17,5)</f>
        <v>#REF!</v>
      </c>
    </row>
    <row r="19" spans="1:26" ht="19.5" customHeight="1">
      <c r="A19" s="125"/>
      <c r="B19" s="129">
        <v>200</v>
      </c>
      <c r="C19" s="74" t="e">
        <f>CEILING(#REF!*C17,5)</f>
        <v>#REF!</v>
      </c>
      <c r="D19" s="62" t="e">
        <f>CEILING(#REF!*D17,5)</f>
        <v>#REF!</v>
      </c>
      <c r="E19" s="64" t="e">
        <f>CEILING(#REF!*E17,5)</f>
        <v>#REF!</v>
      </c>
      <c r="F19" s="74" t="e">
        <f>CEILING(#REF!*F17,5)</f>
        <v>#REF!</v>
      </c>
      <c r="G19" s="62" t="e">
        <f>CEILING(#REF!*G17,5)</f>
        <v>#REF!</v>
      </c>
      <c r="H19" s="79" t="e">
        <f>CEILING(#REF!*H17,5)</f>
        <v>#REF!</v>
      </c>
      <c r="I19" s="74" t="e">
        <f>CEILING(#REF!*I17,5)</f>
        <v>#REF!</v>
      </c>
      <c r="J19" s="62" t="e">
        <f>CEILING(#REF!*J17,5)</f>
        <v>#REF!</v>
      </c>
      <c r="K19" s="64" t="e">
        <f>CEILING(#REF!*K17,5)</f>
        <v>#REF!</v>
      </c>
      <c r="L19" s="74" t="e">
        <f>CEILING(#REF!*L17,5)</f>
        <v>#REF!</v>
      </c>
      <c r="M19" s="62" t="e">
        <f>CEILING(#REF!*M17,5)</f>
        <v>#REF!</v>
      </c>
      <c r="N19" s="64" t="e">
        <f>CEILING(#REF!*N17,5)</f>
        <v>#REF!</v>
      </c>
      <c r="O19" s="74" t="e">
        <f>CEILING(#REF!*O17,5)</f>
        <v>#REF!</v>
      </c>
      <c r="P19" s="62" t="e">
        <f>CEILING(#REF!*P17,5)</f>
        <v>#REF!</v>
      </c>
      <c r="Q19" s="63" t="e">
        <f>CEILING(#REF!*Q17,5)</f>
        <v>#REF!</v>
      </c>
      <c r="R19" s="74" t="e">
        <f>CEILING(#REF!*R17,5)</f>
        <v>#REF!</v>
      </c>
      <c r="S19" s="62" t="e">
        <f>CEILING(#REF!*S17,5)</f>
        <v>#REF!</v>
      </c>
      <c r="T19" s="63" t="e">
        <f>CEILING(#REF!*T17,5)</f>
        <v>#REF!</v>
      </c>
      <c r="U19" s="74" t="e">
        <f>CEILING(#REF!*U17,5)</f>
        <v>#REF!</v>
      </c>
      <c r="V19" s="62" t="e">
        <f>CEILING(#REF!*V17,5)</f>
        <v>#REF!</v>
      </c>
      <c r="W19" s="64" t="e">
        <f>CEILING(#REF!*W17,5)</f>
        <v>#REF!</v>
      </c>
      <c r="X19" s="74" t="e">
        <f>CEILING(#REF!*X17,5)</f>
        <v>#REF!</v>
      </c>
      <c r="Y19" s="62" t="e">
        <f>CEILING(#REF!*Y17,5)</f>
        <v>#REF!</v>
      </c>
      <c r="Z19" s="63" t="e">
        <f>CEILING(#REF!*Z17,5)</f>
        <v>#REF!</v>
      </c>
    </row>
    <row r="20" spans="1:20" ht="7.5" customHeight="1">
      <c r="A20" s="67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116"/>
      <c r="S20" s="116"/>
      <c r="T20" s="1"/>
    </row>
    <row r="21" spans="1:26" ht="7.5" customHeight="1">
      <c r="A21" s="2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T21" s="182"/>
      <c r="U21" s="182"/>
      <c r="V21" s="182"/>
      <c r="W21" s="182"/>
      <c r="X21" s="182"/>
      <c r="Y21" s="182"/>
      <c r="Z21" s="182"/>
    </row>
    <row r="22" spans="1:26" ht="30" customHeight="1">
      <c r="A22" s="329" t="s">
        <v>86</v>
      </c>
      <c r="B22" s="330"/>
      <c r="C22" s="333" t="s">
        <v>80</v>
      </c>
      <c r="D22" s="334"/>
      <c r="E22" s="334"/>
      <c r="F22" s="333" t="s">
        <v>81</v>
      </c>
      <c r="G22" s="334"/>
      <c r="H22" s="352"/>
      <c r="I22" s="340" t="s">
        <v>151</v>
      </c>
      <c r="J22" s="340"/>
      <c r="K22" s="340"/>
      <c r="L22" s="340" t="s">
        <v>146</v>
      </c>
      <c r="M22" s="340"/>
      <c r="N22" s="340"/>
      <c r="O22" s="334" t="s">
        <v>82</v>
      </c>
      <c r="P22" s="334"/>
      <c r="Q22" s="334"/>
      <c r="R22" s="333" t="s">
        <v>99</v>
      </c>
      <c r="S22" s="334"/>
      <c r="T22" s="352"/>
      <c r="U22" s="340" t="s">
        <v>83</v>
      </c>
      <c r="V22" s="340"/>
      <c r="W22" s="340"/>
      <c r="X22" s="371" t="s">
        <v>168</v>
      </c>
      <c r="Y22" s="340"/>
      <c r="Z22" s="340"/>
    </row>
    <row r="23" spans="1:26" ht="30" customHeight="1">
      <c r="A23" s="331" t="s">
        <v>70</v>
      </c>
      <c r="B23" s="332"/>
      <c r="C23" s="337" t="s">
        <v>69</v>
      </c>
      <c r="D23" s="350"/>
      <c r="E23" s="350"/>
      <c r="F23" s="350"/>
      <c r="G23" s="350"/>
      <c r="H23" s="351"/>
      <c r="I23" s="337" t="s">
        <v>35</v>
      </c>
      <c r="J23" s="338"/>
      <c r="K23" s="339"/>
      <c r="L23" s="337" t="s">
        <v>34</v>
      </c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65" t="s">
        <v>165</v>
      </c>
      <c r="Y23" s="366"/>
      <c r="Z23" s="367"/>
    </row>
    <row r="24" spans="1:26" ht="30" customHeight="1">
      <c r="A24" s="331" t="s">
        <v>2</v>
      </c>
      <c r="B24" s="332"/>
      <c r="C24" s="337" t="s">
        <v>85</v>
      </c>
      <c r="D24" s="338"/>
      <c r="E24" s="338"/>
      <c r="F24" s="337" t="s">
        <v>21</v>
      </c>
      <c r="G24" s="338"/>
      <c r="H24" s="338"/>
      <c r="I24" s="337" t="s">
        <v>21</v>
      </c>
      <c r="J24" s="338"/>
      <c r="K24" s="338"/>
      <c r="L24" s="360" t="s">
        <v>147</v>
      </c>
      <c r="M24" s="360"/>
      <c r="N24" s="360"/>
      <c r="O24" s="337" t="s">
        <v>39</v>
      </c>
      <c r="P24" s="338"/>
      <c r="Q24" s="338"/>
      <c r="R24" s="337" t="s">
        <v>100</v>
      </c>
      <c r="S24" s="338"/>
      <c r="T24" s="338"/>
      <c r="U24" s="360" t="s">
        <v>4</v>
      </c>
      <c r="V24" s="360"/>
      <c r="W24" s="337"/>
      <c r="X24" s="368"/>
      <c r="Y24" s="369"/>
      <c r="Z24" s="370"/>
    </row>
    <row r="25" spans="1:26" ht="30" customHeight="1">
      <c r="A25" s="335" t="s">
        <v>71</v>
      </c>
      <c r="B25" s="336"/>
      <c r="C25" s="337" t="s">
        <v>18</v>
      </c>
      <c r="D25" s="338"/>
      <c r="E25" s="338"/>
      <c r="F25" s="337" t="s">
        <v>17</v>
      </c>
      <c r="G25" s="338"/>
      <c r="H25" s="339"/>
      <c r="I25" s="337" t="s">
        <v>17</v>
      </c>
      <c r="J25" s="338"/>
      <c r="K25" s="339"/>
      <c r="L25" s="341" t="s">
        <v>37</v>
      </c>
      <c r="M25" s="342"/>
      <c r="N25" s="343"/>
      <c r="O25" s="337" t="s">
        <v>17</v>
      </c>
      <c r="P25" s="338"/>
      <c r="Q25" s="338"/>
      <c r="R25" s="338"/>
      <c r="S25" s="338"/>
      <c r="T25" s="338"/>
      <c r="U25" s="338"/>
      <c r="V25" s="338"/>
      <c r="W25" s="338"/>
      <c r="X25" s="333"/>
      <c r="Y25" s="334"/>
      <c r="Z25" s="352"/>
    </row>
    <row r="26" spans="1:26" ht="22.5" customHeight="1" thickBot="1">
      <c r="A26" s="327" t="s">
        <v>72</v>
      </c>
      <c r="B26" s="328"/>
      <c r="C26" s="54" t="s">
        <v>73</v>
      </c>
      <c r="D26" s="55" t="s">
        <v>74</v>
      </c>
      <c r="E26" s="56" t="s">
        <v>75</v>
      </c>
      <c r="F26" s="54" t="s">
        <v>73</v>
      </c>
      <c r="G26" s="55" t="s">
        <v>74</v>
      </c>
      <c r="H26" s="56" t="s">
        <v>75</v>
      </c>
      <c r="I26" s="54" t="s">
        <v>73</v>
      </c>
      <c r="J26" s="55" t="s">
        <v>74</v>
      </c>
      <c r="K26" s="57" t="s">
        <v>75</v>
      </c>
      <c r="L26" s="54" t="s">
        <v>73</v>
      </c>
      <c r="M26" s="55" t="s">
        <v>74</v>
      </c>
      <c r="N26" s="57" t="s">
        <v>75</v>
      </c>
      <c r="O26" s="54" t="s">
        <v>73</v>
      </c>
      <c r="P26" s="55" t="s">
        <v>74</v>
      </c>
      <c r="Q26" s="57" t="s">
        <v>75</v>
      </c>
      <c r="R26" s="54" t="s">
        <v>73</v>
      </c>
      <c r="S26" s="55" t="s">
        <v>74</v>
      </c>
      <c r="T26" s="57" t="s">
        <v>75</v>
      </c>
      <c r="U26" s="58" t="s">
        <v>73</v>
      </c>
      <c r="V26" s="55" t="s">
        <v>74</v>
      </c>
      <c r="W26" s="57" t="s">
        <v>75</v>
      </c>
      <c r="X26" s="58" t="s">
        <v>73</v>
      </c>
      <c r="Y26" s="55" t="s">
        <v>74</v>
      </c>
      <c r="Z26" s="57" t="s">
        <v>75</v>
      </c>
    </row>
    <row r="27" spans="1:26" ht="19.5" customHeight="1" thickTop="1">
      <c r="A27" s="123"/>
      <c r="B27" s="124">
        <v>80</v>
      </c>
      <c r="C27" s="71" t="e">
        <f>CEILING(#REF!*C31,5)</f>
        <v>#REF!</v>
      </c>
      <c r="D27" s="73" t="e">
        <f>CEILING(#REF!*D31,5)</f>
        <v>#REF!</v>
      </c>
      <c r="E27" s="53" t="e">
        <f>CEILING(#REF!*E31,5)</f>
        <v>#REF!</v>
      </c>
      <c r="F27" s="71" t="e">
        <f>CEILING(#REF!*F31,5)</f>
        <v>#REF!</v>
      </c>
      <c r="G27" s="73" t="e">
        <f>CEILING(#REF!*G31,5)</f>
        <v>#REF!</v>
      </c>
      <c r="H27" s="66" t="e">
        <f>CEILING(#REF!*H31,5)</f>
        <v>#REF!</v>
      </c>
      <c r="I27" s="71" t="e">
        <f>CEILING(#REF!*I31,5)</f>
        <v>#REF!</v>
      </c>
      <c r="J27" s="73" t="e">
        <f>CEILING(#REF!*J31,5)</f>
        <v>#REF!</v>
      </c>
      <c r="K27" s="66" t="e">
        <f>CEILING(#REF!*K31,5)</f>
        <v>#REF!</v>
      </c>
      <c r="L27" s="71" t="e">
        <f>CEILING(#REF!*L31,5)</f>
        <v>#REF!</v>
      </c>
      <c r="M27" s="73" t="e">
        <f>CEILING(#REF!*M31,5)</f>
        <v>#REF!</v>
      </c>
      <c r="N27" s="66" t="e">
        <f>CEILING(#REF!*N31,5)</f>
        <v>#REF!</v>
      </c>
      <c r="O27" s="71" t="e">
        <f>CEILING(#REF!*O31,5)</f>
        <v>#REF!</v>
      </c>
      <c r="P27" s="73" t="e">
        <f>CEILING(#REF!*P31,5)</f>
        <v>#REF!</v>
      </c>
      <c r="Q27" s="66" t="e">
        <f>CEILING(#REF!*Q31,5)</f>
        <v>#REF!</v>
      </c>
      <c r="R27" s="71" t="e">
        <f>CEILING(#REF!*R31,5)</f>
        <v>#REF!</v>
      </c>
      <c r="S27" s="73" t="e">
        <f>CEILING(#REF!*S31,5)</f>
        <v>#REF!</v>
      </c>
      <c r="T27" s="66" t="e">
        <f>CEILING(#REF!*T31,5)</f>
        <v>#REF!</v>
      </c>
      <c r="U27" s="80" t="e">
        <f>CEILING(#REF!*U31,5)</f>
        <v>#REF!</v>
      </c>
      <c r="V27" s="53" t="e">
        <f>CEILING(#REF!*V31,5)</f>
        <v>#REF!</v>
      </c>
      <c r="W27" s="120" t="e">
        <f>CEILING(#REF!*W31,5)</f>
        <v>#REF!</v>
      </c>
      <c r="X27" s="80" t="e">
        <f>CEILING(#REF!*#REF!+#REF!*0.8,5)</f>
        <v>#REF!</v>
      </c>
      <c r="Y27" s="73" t="e">
        <f>CEILING(#REF!*#REF!+#REF!*0.8,5)</f>
        <v>#REF!</v>
      </c>
      <c r="Z27" s="77" t="e">
        <f>CEILING(#REF!*#REF!+#REF!*0.8,5)</f>
        <v>#REF!</v>
      </c>
    </row>
    <row r="28" spans="1:26" ht="19.5" customHeight="1">
      <c r="A28" s="125"/>
      <c r="B28" s="126">
        <v>90</v>
      </c>
      <c r="C28" s="72" t="e">
        <f>CEILING(#REF!*C31,5)</f>
        <v>#REF!</v>
      </c>
      <c r="D28" s="44" t="e">
        <f>CEILING(#REF!*D31,5)</f>
        <v>#REF!</v>
      </c>
      <c r="E28" s="50" t="e">
        <f>CEILING(#REF!*E31,5)</f>
        <v>#REF!</v>
      </c>
      <c r="F28" s="72" t="e">
        <f>CEILING(#REF!*F31,5)</f>
        <v>#REF!</v>
      </c>
      <c r="G28" s="44" t="e">
        <f>CEILING(#REF!*G31,5)</f>
        <v>#REF!</v>
      </c>
      <c r="H28" s="78" t="e">
        <f>CEILING(#REF!*H31,5)</f>
        <v>#REF!</v>
      </c>
      <c r="I28" s="72" t="e">
        <f>CEILING(#REF!*I31,5)</f>
        <v>#REF!</v>
      </c>
      <c r="J28" s="44" t="e">
        <f>CEILING(#REF!*J31,5)</f>
        <v>#REF!</v>
      </c>
      <c r="K28" s="78" t="e">
        <f>CEILING(#REF!*K31,5)</f>
        <v>#REF!</v>
      </c>
      <c r="L28" s="72" t="e">
        <f>CEILING(#REF!*L31,5)</f>
        <v>#REF!</v>
      </c>
      <c r="M28" s="44" t="e">
        <f>CEILING(#REF!*M31,5)</f>
        <v>#REF!</v>
      </c>
      <c r="N28" s="78" t="e">
        <f>CEILING(#REF!*N31,5)</f>
        <v>#REF!</v>
      </c>
      <c r="O28" s="72" t="e">
        <f>CEILING(#REF!*O31,5)</f>
        <v>#REF!</v>
      </c>
      <c r="P28" s="44" t="e">
        <f>CEILING(#REF!*P31,5)</f>
        <v>#REF!</v>
      </c>
      <c r="Q28" s="78" t="e">
        <f>CEILING(#REF!*Q31,5)</f>
        <v>#REF!</v>
      </c>
      <c r="R28" s="72" t="e">
        <f>CEILING(#REF!*R31,5)</f>
        <v>#REF!</v>
      </c>
      <c r="S28" s="44" t="e">
        <f>CEILING(#REF!*S31,5)</f>
        <v>#REF!</v>
      </c>
      <c r="T28" s="78" t="e">
        <f>CEILING(#REF!*T31,5)</f>
        <v>#REF!</v>
      </c>
      <c r="U28" s="47" t="e">
        <f>CEILING(#REF!*U31,5)</f>
        <v>#REF!</v>
      </c>
      <c r="V28" s="50" t="e">
        <f>CEILING(#REF!*V31,5)</f>
        <v>#REF!</v>
      </c>
      <c r="W28" s="121" t="e">
        <f>CEILING(#REF!*W31,5)</f>
        <v>#REF!</v>
      </c>
      <c r="X28" s="47" t="e">
        <f>CEILING(#REF!*#REF!+#REF!*0.8,5)</f>
        <v>#REF!</v>
      </c>
      <c r="Y28" s="44" t="e">
        <f>CEILING(#REF!*#REF!+#REF!*0.8,5)</f>
        <v>#REF!</v>
      </c>
      <c r="Z28" s="51" t="e">
        <f>CEILING(#REF!*#REF!+#REF!*0.8,5)</f>
        <v>#REF!</v>
      </c>
    </row>
    <row r="29" spans="1:26" ht="19.5" customHeight="1">
      <c r="A29" s="125"/>
      <c r="B29" s="126">
        <v>120</v>
      </c>
      <c r="C29" s="72" t="e">
        <f>CEILING(#REF!*C31,5)</f>
        <v>#REF!</v>
      </c>
      <c r="D29" s="44" t="e">
        <f>CEILING(#REF!*D31,5)</f>
        <v>#REF!</v>
      </c>
      <c r="E29" s="50" t="e">
        <f>CEILING(#REF!*E31,5)</f>
        <v>#REF!</v>
      </c>
      <c r="F29" s="72" t="e">
        <f>CEILING(#REF!*F31,5)</f>
        <v>#REF!</v>
      </c>
      <c r="G29" s="44" t="e">
        <f>CEILING(#REF!*G31,5)</f>
        <v>#REF!</v>
      </c>
      <c r="H29" s="78" t="e">
        <f>CEILING(#REF!*H31,5)</f>
        <v>#REF!</v>
      </c>
      <c r="I29" s="72" t="e">
        <f>CEILING(#REF!*I31,5)</f>
        <v>#REF!</v>
      </c>
      <c r="J29" s="44" t="e">
        <f>CEILING(#REF!*J31,5)</f>
        <v>#REF!</v>
      </c>
      <c r="K29" s="78" t="e">
        <f>CEILING(#REF!*K31,5)</f>
        <v>#REF!</v>
      </c>
      <c r="L29" s="72" t="e">
        <f>CEILING(#REF!*L31,5)</f>
        <v>#REF!</v>
      </c>
      <c r="M29" s="44" t="e">
        <f>CEILING(#REF!*M31,5)</f>
        <v>#REF!</v>
      </c>
      <c r="N29" s="78" t="e">
        <f>CEILING(#REF!*N31,5)</f>
        <v>#REF!</v>
      </c>
      <c r="O29" s="72" t="e">
        <f>CEILING(#REF!*O31,5)</f>
        <v>#REF!</v>
      </c>
      <c r="P29" s="44" t="e">
        <f>CEILING(#REF!*P31,5)</f>
        <v>#REF!</v>
      </c>
      <c r="Q29" s="78" t="e">
        <f>CEILING(#REF!*Q31,5)</f>
        <v>#REF!</v>
      </c>
      <c r="R29" s="72" t="e">
        <f>CEILING(#REF!*R31,5)</f>
        <v>#REF!</v>
      </c>
      <c r="S29" s="44" t="e">
        <f>CEILING(#REF!*S31,5)</f>
        <v>#REF!</v>
      </c>
      <c r="T29" s="78" t="e">
        <f>CEILING(#REF!*T31,5)</f>
        <v>#REF!</v>
      </c>
      <c r="U29" s="47" t="e">
        <f>CEILING(#REF!*U31,5)</f>
        <v>#REF!</v>
      </c>
      <c r="V29" s="50" t="e">
        <f>CEILING(#REF!*V31,5)</f>
        <v>#REF!</v>
      </c>
      <c r="W29" s="121" t="e">
        <f>CEILING(#REF!*W31,5)</f>
        <v>#REF!</v>
      </c>
      <c r="X29" s="47" t="e">
        <f>CEILING(#REF!*#REF!+#REF!,5)</f>
        <v>#REF!</v>
      </c>
      <c r="Y29" s="44" t="e">
        <f>CEILING(#REF!*#REF!+#REF!,5)</f>
        <v>#REF!</v>
      </c>
      <c r="Z29" s="51" t="e">
        <f>CEILING(#REF!*#REF!+#REF!,5)</f>
        <v>#REF!</v>
      </c>
    </row>
    <row r="30" spans="1:26" ht="19.5" customHeight="1">
      <c r="A30" s="127">
        <v>190</v>
      </c>
      <c r="B30" s="126">
        <v>140</v>
      </c>
      <c r="C30" s="72" t="e">
        <f>CEILING(#REF!*C31,5)</f>
        <v>#REF!</v>
      </c>
      <c r="D30" s="44" t="e">
        <f>CEILING(#REF!*D31,5)</f>
        <v>#REF!</v>
      </c>
      <c r="E30" s="50" t="e">
        <f>CEILING(#REF!*E31,5)</f>
        <v>#REF!</v>
      </c>
      <c r="F30" s="72" t="e">
        <f>CEILING(#REF!*F31,5)</f>
        <v>#REF!</v>
      </c>
      <c r="G30" s="44" t="e">
        <f>CEILING(#REF!*G31,5)</f>
        <v>#REF!</v>
      </c>
      <c r="H30" s="78" t="e">
        <f>CEILING(#REF!*H31,5)</f>
        <v>#REF!</v>
      </c>
      <c r="I30" s="72" t="e">
        <f>CEILING(#REF!*I31,5)</f>
        <v>#REF!</v>
      </c>
      <c r="J30" s="44" t="e">
        <f>CEILING(#REF!*J31,5)</f>
        <v>#REF!</v>
      </c>
      <c r="K30" s="78" t="e">
        <f>CEILING(#REF!*K31,5)</f>
        <v>#REF!</v>
      </c>
      <c r="L30" s="72" t="e">
        <f>CEILING(#REF!*L31,5)</f>
        <v>#REF!</v>
      </c>
      <c r="M30" s="44" t="e">
        <f>CEILING(#REF!*M31,5)</f>
        <v>#REF!</v>
      </c>
      <c r="N30" s="78" t="e">
        <f>CEILING(#REF!*N31,5)</f>
        <v>#REF!</v>
      </c>
      <c r="O30" s="72" t="e">
        <f>CEILING(#REF!*O31,5)</f>
        <v>#REF!</v>
      </c>
      <c r="P30" s="44" t="e">
        <f>CEILING(#REF!*P31,5)</f>
        <v>#REF!</v>
      </c>
      <c r="Q30" s="78" t="e">
        <f>CEILING(#REF!*Q31,5)</f>
        <v>#REF!</v>
      </c>
      <c r="R30" s="72" t="e">
        <f>CEILING(#REF!*R31,5)</f>
        <v>#REF!</v>
      </c>
      <c r="S30" s="44" t="e">
        <f>CEILING(#REF!*S31,5)</f>
        <v>#REF!</v>
      </c>
      <c r="T30" s="78" t="e">
        <f>CEILING(#REF!*T31,5)</f>
        <v>#REF!</v>
      </c>
      <c r="U30" s="47" t="e">
        <f>CEILING(#REF!*U31,5)</f>
        <v>#REF!</v>
      </c>
      <c r="V30" s="50" t="e">
        <f>CEILING(#REF!*V31,5)</f>
        <v>#REF!</v>
      </c>
      <c r="W30" s="121" t="e">
        <f>CEILING(#REF!*W31,5)</f>
        <v>#REF!</v>
      </c>
      <c r="X30" s="47" t="e">
        <f>CEILING(#REF!*#REF!+#REF!,5)</f>
        <v>#REF!</v>
      </c>
      <c r="Y30" s="44" t="e">
        <f>CEILING(#REF!*#REF!+#REF!,5)</f>
        <v>#REF!</v>
      </c>
      <c r="Z30" s="51" t="e">
        <f>CEILING(#REF!*#REF!+#REF!,5)</f>
        <v>#REF!</v>
      </c>
    </row>
    <row r="31" spans="1:26" s="9" customFormat="1" ht="19.5" customHeight="1">
      <c r="A31" s="125">
        <v>200</v>
      </c>
      <c r="B31" s="126">
        <v>160</v>
      </c>
      <c r="C31" s="75" t="e">
        <f>#REF!</f>
        <v>#REF!</v>
      </c>
      <c r="D31" s="45" t="e">
        <f>#REF!</f>
        <v>#REF!</v>
      </c>
      <c r="E31" s="76" t="e">
        <f>#REF!</f>
        <v>#REF!</v>
      </c>
      <c r="F31" s="75" t="e">
        <f>#REF!</f>
        <v>#REF!</v>
      </c>
      <c r="G31" s="45" t="e">
        <f>#REF!</f>
        <v>#REF!</v>
      </c>
      <c r="H31" s="76" t="e">
        <f>#REF!</f>
        <v>#REF!</v>
      </c>
      <c r="I31" s="75" t="e">
        <f>#REF!</f>
        <v>#REF!</v>
      </c>
      <c r="J31" s="45" t="e">
        <f>#REF!</f>
        <v>#REF!</v>
      </c>
      <c r="K31" s="76" t="e">
        <f>#REF!</f>
        <v>#REF!</v>
      </c>
      <c r="L31" s="75" t="e">
        <f>#REF!</f>
        <v>#REF!</v>
      </c>
      <c r="M31" s="45" t="e">
        <f>#REF!</f>
        <v>#REF!</v>
      </c>
      <c r="N31" s="115" t="e">
        <f>#REF!</f>
        <v>#REF!</v>
      </c>
      <c r="O31" s="75" t="e">
        <f>#REF!</f>
        <v>#REF!</v>
      </c>
      <c r="P31" s="45" t="e">
        <f>#REF!</f>
        <v>#REF!</v>
      </c>
      <c r="Q31" s="76" t="e">
        <f>#REF!</f>
        <v>#REF!</v>
      </c>
      <c r="R31" s="75" t="e">
        <f>#REF!</f>
        <v>#REF!</v>
      </c>
      <c r="S31" s="45" t="e">
        <f>#REF!</f>
        <v>#REF!</v>
      </c>
      <c r="T31" s="76" t="e">
        <f>#REF!</f>
        <v>#REF!</v>
      </c>
      <c r="U31" s="48" t="e">
        <f>#REF!</f>
        <v>#REF!</v>
      </c>
      <c r="V31" s="45" t="e">
        <f>#REF!</f>
        <v>#REF!</v>
      </c>
      <c r="W31" s="52" t="e">
        <f>#REF!</f>
        <v>#REF!</v>
      </c>
      <c r="X31" s="48" t="e">
        <f>#REF!+#REF!</f>
        <v>#REF!</v>
      </c>
      <c r="Y31" s="45" t="e">
        <f>#REF!+#REF!</f>
        <v>#REF!</v>
      </c>
      <c r="Z31" s="52" t="e">
        <f>#REF!+#REF!</f>
        <v>#REF!</v>
      </c>
    </row>
    <row r="32" spans="1:26" ht="19.5" customHeight="1">
      <c r="A32" s="125"/>
      <c r="B32" s="128">
        <v>180</v>
      </c>
      <c r="C32" s="72" t="e">
        <f>CEILING(#REF!*C31,5)</f>
        <v>#REF!</v>
      </c>
      <c r="D32" s="44" t="e">
        <f>CEILING(#REF!*D31,5)</f>
        <v>#REF!</v>
      </c>
      <c r="E32" s="50" t="e">
        <f>CEILING(#REF!*E31,5)</f>
        <v>#REF!</v>
      </c>
      <c r="F32" s="72" t="e">
        <f>CEILING(#REF!*F31,5)</f>
        <v>#REF!</v>
      </c>
      <c r="G32" s="44" t="e">
        <f>CEILING(#REF!*G31,5)</f>
        <v>#REF!</v>
      </c>
      <c r="H32" s="78" t="e">
        <f>CEILING(#REF!*H31,5)</f>
        <v>#REF!</v>
      </c>
      <c r="I32" s="72" t="e">
        <f>CEILING(#REF!*I31,5)</f>
        <v>#REF!</v>
      </c>
      <c r="J32" s="44" t="e">
        <f>CEILING(#REF!*J31,5)</f>
        <v>#REF!</v>
      </c>
      <c r="K32" s="78" t="e">
        <f>CEILING(#REF!*K31,5)</f>
        <v>#REF!</v>
      </c>
      <c r="L32" s="183" t="s">
        <v>38</v>
      </c>
      <c r="M32" s="185" t="s">
        <v>38</v>
      </c>
      <c r="N32" s="187" t="s">
        <v>38</v>
      </c>
      <c r="O32" s="72" t="e">
        <f>CEILING(#REF!*O31,5)</f>
        <v>#REF!</v>
      </c>
      <c r="P32" s="44" t="e">
        <f>CEILING(#REF!*P31,5)</f>
        <v>#REF!</v>
      </c>
      <c r="Q32" s="78" t="e">
        <f>CEILING(#REF!*Q31,5)</f>
        <v>#REF!</v>
      </c>
      <c r="R32" s="72" t="e">
        <f>CEILING(#REF!*R31,5)</f>
        <v>#REF!</v>
      </c>
      <c r="S32" s="44" t="e">
        <f>CEILING(#REF!*S31,5)</f>
        <v>#REF!</v>
      </c>
      <c r="T32" s="78" t="e">
        <f>CEILING(#REF!*T31,5)</f>
        <v>#REF!</v>
      </c>
      <c r="U32" s="47" t="e">
        <f>CEILING(#REF!*U31,5)</f>
        <v>#REF!</v>
      </c>
      <c r="V32" s="50" t="e">
        <f>CEILING(#REF!*V31,5)</f>
        <v>#REF!</v>
      </c>
      <c r="W32" s="121" t="e">
        <f>CEILING(#REF!*W31,5)</f>
        <v>#REF!</v>
      </c>
      <c r="X32" s="47" t="e">
        <f>CEILING(#REF!*#REF!+#REF!*1.6,5)</f>
        <v>#REF!</v>
      </c>
      <c r="Y32" s="44" t="e">
        <f>CEILING(#REF!*#REF!+#REF!*1.6,5)</f>
        <v>#REF!</v>
      </c>
      <c r="Z32" s="51" t="e">
        <f>CEILING(#REF!*#REF!+#REF!*1.6,5)</f>
        <v>#REF!</v>
      </c>
    </row>
    <row r="33" spans="1:26" ht="19.5" customHeight="1">
      <c r="A33" s="125"/>
      <c r="B33" s="129">
        <v>200</v>
      </c>
      <c r="C33" s="74" t="e">
        <f>CEILING(#REF!*C31,5)</f>
        <v>#REF!</v>
      </c>
      <c r="D33" s="62" t="e">
        <f>CEILING(#REF!*D31,5)</f>
        <v>#REF!</v>
      </c>
      <c r="E33" s="64" t="e">
        <f>CEILING(#REF!*E31,5)</f>
        <v>#REF!</v>
      </c>
      <c r="F33" s="74" t="e">
        <f>CEILING(#REF!*F31,5)</f>
        <v>#REF!</v>
      </c>
      <c r="G33" s="62" t="e">
        <f>CEILING(#REF!*G31,5)</f>
        <v>#REF!</v>
      </c>
      <c r="H33" s="79" t="e">
        <f>CEILING(#REF!*H31,5)</f>
        <v>#REF!</v>
      </c>
      <c r="I33" s="74" t="e">
        <f>CEILING(#REF!*I31,5)</f>
        <v>#REF!</v>
      </c>
      <c r="J33" s="62" t="e">
        <f>CEILING(#REF!*J31,5)</f>
        <v>#REF!</v>
      </c>
      <c r="K33" s="79" t="e">
        <f>CEILING(#REF!*K31,5)</f>
        <v>#REF!</v>
      </c>
      <c r="L33" s="184" t="s">
        <v>38</v>
      </c>
      <c r="M33" s="186" t="s">
        <v>38</v>
      </c>
      <c r="N33" s="188" t="s">
        <v>38</v>
      </c>
      <c r="O33" s="74" t="e">
        <f>CEILING(#REF!*O31,5)</f>
        <v>#REF!</v>
      </c>
      <c r="P33" s="62" t="e">
        <f>CEILING(#REF!*P31,5)</f>
        <v>#REF!</v>
      </c>
      <c r="Q33" s="79" t="e">
        <f>CEILING(#REF!*Q31,5)</f>
        <v>#REF!</v>
      </c>
      <c r="R33" s="74" t="e">
        <f>CEILING(#REF!*R31,5)</f>
        <v>#REF!</v>
      </c>
      <c r="S33" s="62" t="e">
        <f>CEILING(#REF!*S31,5)</f>
        <v>#REF!</v>
      </c>
      <c r="T33" s="79" t="e">
        <f>CEILING(#REF!*T31,5)</f>
        <v>#REF!</v>
      </c>
      <c r="U33" s="61" t="e">
        <f>CEILING(#REF!*U31,5)</f>
        <v>#REF!</v>
      </c>
      <c r="V33" s="64" t="e">
        <f>CEILING(#REF!*V31,5)</f>
        <v>#REF!</v>
      </c>
      <c r="W33" s="122" t="e">
        <f>CEILING(#REF!*W31,5)</f>
        <v>#REF!</v>
      </c>
      <c r="X33" s="61" t="e">
        <f>CEILING(#REF!*#REF!+#REF!*1.6,5)</f>
        <v>#REF!</v>
      </c>
      <c r="Y33" s="62" t="e">
        <f>CEILING(#REF!*#REF!+#REF!*1.6,5)</f>
        <v>#REF!</v>
      </c>
      <c r="Z33" s="63" t="e">
        <f>CEILING(#REF!*#REF!+#REF!*1.6,5)</f>
        <v>#REF!</v>
      </c>
    </row>
    <row r="34" spans="1:23" ht="7.5" customHeight="1">
      <c r="A34" s="67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70"/>
      <c r="T34" s="70"/>
      <c r="U34" s="116"/>
      <c r="V34" s="116"/>
      <c r="W34" s="116"/>
    </row>
    <row r="35" spans="1:26" ht="6.75" customHeight="1">
      <c r="A35" s="25"/>
      <c r="B35" s="2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9"/>
      <c r="T35" s="69"/>
      <c r="X35" s="182"/>
      <c r="Y35" s="182"/>
      <c r="Z35" s="182"/>
    </row>
    <row r="36" spans="1:20" ht="15.75" customHeight="1">
      <c r="A36" s="357" t="s">
        <v>33</v>
      </c>
      <c r="B36" s="357"/>
      <c r="C36" s="357"/>
      <c r="D36" s="357"/>
      <c r="E36" s="8"/>
      <c r="F36" s="8"/>
      <c r="G36" s="8"/>
      <c r="L36" s="117"/>
      <c r="M36" s="117"/>
      <c r="N36" s="117"/>
      <c r="O36" s="117"/>
      <c r="P36" s="1"/>
      <c r="Q36" s="1"/>
      <c r="R36" s="359"/>
      <c r="S36" s="359"/>
      <c r="T36" s="359"/>
    </row>
    <row r="37" spans="1:20" ht="14.25" customHeight="1">
      <c r="A37" s="358"/>
      <c r="B37" s="358"/>
      <c r="C37" s="358"/>
      <c r="D37" s="358"/>
      <c r="E37" s="39"/>
      <c r="F37" s="39"/>
      <c r="G37" s="39"/>
      <c r="K37" s="1"/>
      <c r="L37" s="117"/>
      <c r="M37" s="117"/>
      <c r="N37" s="117"/>
      <c r="O37" s="117"/>
      <c r="P37" s="161"/>
      <c r="Q37" s="161"/>
      <c r="R37" s="162"/>
      <c r="S37" s="163"/>
      <c r="T37" s="163"/>
    </row>
    <row r="38" spans="1:20" ht="15">
      <c r="A38" s="344" t="s">
        <v>29</v>
      </c>
      <c r="B38" s="345"/>
      <c r="C38" s="345"/>
      <c r="D38" s="346"/>
      <c r="E38" s="22"/>
      <c r="F38" s="1"/>
      <c r="G38" s="22"/>
      <c r="K38" s="1"/>
      <c r="L38" s="118"/>
      <c r="M38" s="118"/>
      <c r="N38" s="118"/>
      <c r="O38" s="118"/>
      <c r="P38" s="161"/>
      <c r="Q38" s="161"/>
      <c r="R38" s="163"/>
      <c r="S38" s="163"/>
      <c r="T38" s="163"/>
    </row>
    <row r="39" spans="1:20" ht="14.25">
      <c r="A39" s="347" t="s">
        <v>32</v>
      </c>
      <c r="B39" s="348"/>
      <c r="C39" s="349"/>
      <c r="D39" s="4" t="e">
        <f>CEILING(D40*0.57,10)</f>
        <v>#REF!</v>
      </c>
      <c r="E39" s="8"/>
      <c r="F39" s="1"/>
      <c r="G39" s="8"/>
      <c r="K39" s="1"/>
      <c r="L39" s="119"/>
      <c r="M39" s="119"/>
      <c r="N39" s="119"/>
      <c r="O39" s="8"/>
      <c r="P39" s="161"/>
      <c r="Q39" s="161"/>
      <c r="R39" s="136"/>
      <c r="S39" s="136"/>
      <c r="T39" s="136"/>
    </row>
    <row r="40" spans="1:20" ht="14.25">
      <c r="A40" s="347" t="s">
        <v>30</v>
      </c>
      <c r="B40" s="348"/>
      <c r="C40" s="349"/>
      <c r="D40" s="130" t="e">
        <f>#REF!</f>
        <v>#REF!</v>
      </c>
      <c r="E40" s="8"/>
      <c r="F40" s="1"/>
      <c r="G40" s="8"/>
      <c r="K40" s="1"/>
      <c r="L40" s="119"/>
      <c r="M40" s="119"/>
      <c r="N40" s="119"/>
      <c r="O40" s="8"/>
      <c r="P40" s="158"/>
      <c r="Q40" s="25"/>
      <c r="R40" s="65"/>
      <c r="S40" s="65"/>
      <c r="T40" s="65"/>
    </row>
    <row r="41" spans="1:20" ht="14.25">
      <c r="A41" s="347" t="s">
        <v>31</v>
      </c>
      <c r="B41" s="348"/>
      <c r="C41" s="349"/>
      <c r="D41" s="4" t="e">
        <f>CEILING(D40*1.25,10)</f>
        <v>#REF!</v>
      </c>
      <c r="E41" s="8"/>
      <c r="F41" s="1"/>
      <c r="G41" s="8"/>
      <c r="K41" s="1"/>
      <c r="L41" s="119"/>
      <c r="M41" s="119"/>
      <c r="N41" s="119"/>
      <c r="O41" s="8"/>
      <c r="P41" s="25"/>
      <c r="Q41" s="25"/>
      <c r="R41" s="65"/>
      <c r="S41" s="65"/>
      <c r="T41" s="65"/>
    </row>
    <row r="42" spans="1:20" ht="22.5" customHeight="1">
      <c r="A42" s="7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5"/>
      <c r="Q42" s="25"/>
      <c r="R42" s="65"/>
      <c r="S42" s="65"/>
      <c r="T42" s="65"/>
    </row>
    <row r="43" spans="1:20" ht="12.75">
      <c r="A43" s="355" t="s">
        <v>68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157"/>
      <c r="Q43" s="25"/>
      <c r="R43" s="65"/>
      <c r="S43" s="65"/>
      <c r="T43" s="65"/>
    </row>
    <row r="44" spans="1:20" ht="12.75">
      <c r="A44" s="355" t="s">
        <v>5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25"/>
      <c r="Q44" s="25"/>
      <c r="R44" s="159"/>
      <c r="S44" s="160"/>
      <c r="T44" s="160"/>
    </row>
    <row r="45" spans="1:20" ht="13.5" customHeight="1">
      <c r="A45" s="356" t="s">
        <v>11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25"/>
      <c r="Q45" s="25"/>
      <c r="R45" s="65"/>
      <c r="S45" s="65"/>
      <c r="T45" s="65"/>
    </row>
    <row r="46" spans="1:20" ht="12.75" customHeight="1">
      <c r="A46" s="353" t="s">
        <v>7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25"/>
      <c r="Q46" s="25"/>
      <c r="R46" s="65"/>
      <c r="S46" s="65"/>
      <c r="T46" s="65"/>
    </row>
    <row r="47" spans="1:18" ht="12.75">
      <c r="A47" s="354" t="s">
        <v>12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65"/>
      <c r="Q47" s="65"/>
      <c r="R47" s="65"/>
    </row>
    <row r="48" spans="7:18" ht="26.25" customHeight="1">
      <c r="G48" t="s">
        <v>40</v>
      </c>
      <c r="R48" t="s">
        <v>8</v>
      </c>
    </row>
    <row r="49" spans="7:18" ht="12.75">
      <c r="G49" t="s">
        <v>127</v>
      </c>
      <c r="R49" t="s">
        <v>9</v>
      </c>
    </row>
    <row r="50" spans="7:18" ht="13.5" customHeight="1">
      <c r="G50" t="s">
        <v>10</v>
      </c>
      <c r="R50" t="s">
        <v>10</v>
      </c>
    </row>
    <row r="51" ht="10.5" customHeight="1"/>
  </sheetData>
  <sheetProtection/>
  <mergeCells count="71">
    <mergeCell ref="C11:H11"/>
    <mergeCell ref="I11:N11"/>
    <mergeCell ref="I23:K23"/>
    <mergeCell ref="I3:Q4"/>
    <mergeCell ref="J6:N6"/>
    <mergeCell ref="C22:E22"/>
    <mergeCell ref="U9:Z9"/>
    <mergeCell ref="I8:K8"/>
    <mergeCell ref="X8:Z8"/>
    <mergeCell ref="X10:Z10"/>
    <mergeCell ref="L22:N22"/>
    <mergeCell ref="U10:W10"/>
    <mergeCell ref="X11:Z11"/>
    <mergeCell ref="R8:T8"/>
    <mergeCell ref="L10:N10"/>
    <mergeCell ref="Y6:Z6"/>
    <mergeCell ref="A24:B24"/>
    <mergeCell ref="O8:Q8"/>
    <mergeCell ref="L23:W23"/>
    <mergeCell ref="X23:Z25"/>
    <mergeCell ref="X22:Z22"/>
    <mergeCell ref="L8:N8"/>
    <mergeCell ref="C25:E25"/>
    <mergeCell ref="F24:H24"/>
    <mergeCell ref="O10:Q10"/>
    <mergeCell ref="R36:T36"/>
    <mergeCell ref="U24:W24"/>
    <mergeCell ref="L24:N24"/>
    <mergeCell ref="R24:T24"/>
    <mergeCell ref="I10:K10"/>
    <mergeCell ref="R22:T22"/>
    <mergeCell ref="O11:T11"/>
    <mergeCell ref="R10:T10"/>
    <mergeCell ref="I22:K22"/>
    <mergeCell ref="O22:Q22"/>
    <mergeCell ref="A46:O46"/>
    <mergeCell ref="A47:O47"/>
    <mergeCell ref="A26:B26"/>
    <mergeCell ref="C24:E24"/>
    <mergeCell ref="F25:H25"/>
    <mergeCell ref="A44:O44"/>
    <mergeCell ref="A45:O45"/>
    <mergeCell ref="A25:B25"/>
    <mergeCell ref="A36:D37"/>
    <mergeCell ref="A43:O43"/>
    <mergeCell ref="A38:D38"/>
    <mergeCell ref="A39:C39"/>
    <mergeCell ref="C10:E10"/>
    <mergeCell ref="A41:C41"/>
    <mergeCell ref="A40:C40"/>
    <mergeCell ref="C23:H23"/>
    <mergeCell ref="F22:H22"/>
    <mergeCell ref="A10:B10"/>
    <mergeCell ref="A23:B23"/>
    <mergeCell ref="A22:B22"/>
    <mergeCell ref="O25:W25"/>
    <mergeCell ref="U22:W22"/>
    <mergeCell ref="I24:K24"/>
    <mergeCell ref="I25:K25"/>
    <mergeCell ref="O24:Q24"/>
    <mergeCell ref="L25:N25"/>
    <mergeCell ref="A12:B12"/>
    <mergeCell ref="A8:B8"/>
    <mergeCell ref="A9:B9"/>
    <mergeCell ref="U8:W8"/>
    <mergeCell ref="A11:B11"/>
    <mergeCell ref="F8:H8"/>
    <mergeCell ref="F10:H10"/>
    <mergeCell ref="C9:T9"/>
    <mergeCell ref="C8:E8"/>
    <mergeCell ref="U11:W11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1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2" width="5.75390625" style="0" customWidth="1"/>
    <col min="3" max="16" width="10.25390625" style="0" customWidth="1"/>
  </cols>
  <sheetData>
    <row r="2" ht="2.25" customHeight="1"/>
    <row r="3" spans="1:14" ht="15.75">
      <c r="A3" s="2" t="e">
        <f>#REF!</f>
        <v>#REF!</v>
      </c>
      <c r="M3" s="13"/>
      <c r="N3" s="13"/>
    </row>
    <row r="4" spans="1:14" ht="13.5" customHeight="1">
      <c r="A4" s="41" t="e">
        <f>#REF!</f>
        <v>#REF!</v>
      </c>
      <c r="H4" s="387" t="s">
        <v>89</v>
      </c>
      <c r="I4" s="387"/>
      <c r="J4" s="387"/>
      <c r="K4" s="387"/>
      <c r="L4" s="387"/>
      <c r="M4" s="387"/>
      <c r="N4" s="387"/>
    </row>
    <row r="5" spans="1:18" ht="13.5" customHeight="1">
      <c r="A5" s="41" t="e">
        <f>#REF!</f>
        <v>#REF!</v>
      </c>
      <c r="H5" s="387"/>
      <c r="I5" s="387"/>
      <c r="J5" s="387"/>
      <c r="K5" s="387"/>
      <c r="L5" s="387"/>
      <c r="M5" s="387"/>
      <c r="N5" s="387"/>
      <c r="R5" s="15" t="s">
        <v>126</v>
      </c>
    </row>
    <row r="6" spans="1:14" ht="12.75">
      <c r="A6" s="33" t="e">
        <f>#REF!</f>
        <v>#REF!</v>
      </c>
      <c r="M6" s="13"/>
      <c r="N6" s="13"/>
    </row>
    <row r="7" spans="1:20" ht="15" customHeight="1">
      <c r="A7" t="e">
        <f>#REF!</f>
        <v>#REF!</v>
      </c>
      <c r="H7" s="377" t="s">
        <v>97</v>
      </c>
      <c r="I7" s="377"/>
      <c r="J7" s="377"/>
      <c r="K7" s="377"/>
      <c r="L7" s="32"/>
      <c r="M7" s="32"/>
      <c r="Q7" s="388" t="e">
        <f>#REF!</f>
        <v>#REF!</v>
      </c>
      <c r="R7" s="388"/>
      <c r="T7" s="86"/>
    </row>
    <row r="8" spans="1:10" ht="6" customHeight="1">
      <c r="A8" s="25"/>
      <c r="B8" s="25"/>
      <c r="C8" s="26"/>
      <c r="D8" s="26"/>
      <c r="E8" s="26"/>
      <c r="F8" s="26"/>
      <c r="G8" s="26"/>
      <c r="H8" s="26"/>
      <c r="I8" s="26"/>
      <c r="J8" s="26"/>
    </row>
    <row r="9" spans="1:16" ht="24.75" customHeight="1">
      <c r="A9" s="378" t="s">
        <v>86</v>
      </c>
      <c r="B9" s="378"/>
      <c r="C9" s="333" t="s">
        <v>172</v>
      </c>
      <c r="D9" s="352"/>
      <c r="E9" s="333" t="s">
        <v>171</v>
      </c>
      <c r="F9" s="352"/>
      <c r="G9" s="333" t="s">
        <v>60</v>
      </c>
      <c r="H9" s="352"/>
      <c r="I9" s="333" t="s">
        <v>61</v>
      </c>
      <c r="J9" s="352"/>
      <c r="K9" s="333" t="s">
        <v>62</v>
      </c>
      <c r="L9" s="352"/>
      <c r="M9" s="333" t="s">
        <v>175</v>
      </c>
      <c r="N9" s="352"/>
      <c r="O9" s="368"/>
      <c r="P9" s="369"/>
    </row>
    <row r="10" spans="1:16" ht="24.75" customHeight="1">
      <c r="A10" s="379" t="s">
        <v>48</v>
      </c>
      <c r="B10" s="379"/>
      <c r="C10" s="337" t="s">
        <v>166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9"/>
      <c r="O10" s="189"/>
      <c r="P10" s="138"/>
    </row>
    <row r="11" spans="1:16" ht="24.75" customHeight="1">
      <c r="A11" s="379" t="s">
        <v>2</v>
      </c>
      <c r="B11" s="379"/>
      <c r="C11" s="337" t="s">
        <v>167</v>
      </c>
      <c r="D11" s="339"/>
      <c r="E11" s="337" t="s">
        <v>173</v>
      </c>
      <c r="F11" s="339"/>
      <c r="G11" s="337" t="s">
        <v>64</v>
      </c>
      <c r="H11" s="339"/>
      <c r="I11" s="337" t="s">
        <v>167</v>
      </c>
      <c r="J11" s="339"/>
      <c r="K11" s="337" t="s">
        <v>66</v>
      </c>
      <c r="L11" s="339"/>
      <c r="M11" s="337" t="s">
        <v>93</v>
      </c>
      <c r="N11" s="339"/>
      <c r="O11" s="368"/>
      <c r="P11" s="369"/>
    </row>
    <row r="12" spans="1:16" ht="34.5" customHeight="1">
      <c r="A12" s="383" t="s">
        <v>94</v>
      </c>
      <c r="B12" s="383"/>
      <c r="C12" s="337" t="s">
        <v>174</v>
      </c>
      <c r="D12" s="338"/>
      <c r="E12" s="338"/>
      <c r="F12" s="339"/>
      <c r="G12" s="337" t="s">
        <v>63</v>
      </c>
      <c r="H12" s="339"/>
      <c r="I12" s="337" t="s">
        <v>65</v>
      </c>
      <c r="J12" s="338"/>
      <c r="K12" s="338"/>
      <c r="L12" s="338"/>
      <c r="M12" s="338"/>
      <c r="N12" s="339"/>
      <c r="O12" s="368"/>
      <c r="P12" s="369"/>
    </row>
    <row r="13" spans="1:16" ht="24.75" customHeight="1" thickBot="1">
      <c r="A13" s="380" t="s">
        <v>72</v>
      </c>
      <c r="B13" s="381"/>
      <c r="C13" s="108" t="s">
        <v>95</v>
      </c>
      <c r="D13" s="57" t="s">
        <v>96</v>
      </c>
      <c r="E13" s="108" t="s">
        <v>95</v>
      </c>
      <c r="F13" s="57" t="s">
        <v>96</v>
      </c>
      <c r="G13" s="108" t="s">
        <v>95</v>
      </c>
      <c r="H13" s="57" t="s">
        <v>96</v>
      </c>
      <c r="I13" s="108" t="s">
        <v>95</v>
      </c>
      <c r="J13" s="57" t="s">
        <v>96</v>
      </c>
      <c r="K13" s="108" t="s">
        <v>95</v>
      </c>
      <c r="L13" s="57" t="s">
        <v>96</v>
      </c>
      <c r="M13" s="108" t="s">
        <v>95</v>
      </c>
      <c r="N13" s="56" t="s">
        <v>96</v>
      </c>
      <c r="O13" s="190"/>
      <c r="P13" s="136"/>
    </row>
    <row r="14" spans="1:16" s="9" customFormat="1" ht="23.25" customHeight="1" thickTop="1">
      <c r="A14" s="384" t="s">
        <v>67</v>
      </c>
      <c r="B14" s="384"/>
      <c r="C14" s="93" t="e">
        <f>#REF!</f>
        <v>#REF!</v>
      </c>
      <c r="D14" s="94" t="e">
        <f>#REF!</f>
        <v>#REF!</v>
      </c>
      <c r="E14" s="93" t="e">
        <f>#REF!</f>
        <v>#REF!</v>
      </c>
      <c r="F14" s="94" t="e">
        <f>#REF!</f>
        <v>#REF!</v>
      </c>
      <c r="G14" s="93" t="e">
        <f>#REF!</f>
        <v>#REF!</v>
      </c>
      <c r="H14" s="94" t="e">
        <f>#REF!</f>
        <v>#REF!</v>
      </c>
      <c r="I14" s="93" t="e">
        <f>#REF!</f>
        <v>#REF!</v>
      </c>
      <c r="J14" s="94" t="e">
        <f>#REF!</f>
        <v>#REF!</v>
      </c>
      <c r="K14" s="93" t="e">
        <f>#REF!</f>
        <v>#REF!</v>
      </c>
      <c r="L14" s="95" t="e">
        <f>#REF!</f>
        <v>#REF!</v>
      </c>
      <c r="M14" s="96" t="e">
        <f>#REF!</f>
        <v>#REF!</v>
      </c>
      <c r="N14" s="94" t="e">
        <f>#REF!</f>
        <v>#REF!</v>
      </c>
      <c r="O14" s="191"/>
      <c r="P14" s="139"/>
    </row>
    <row r="15" spans="1:16" ht="23.25" customHeight="1">
      <c r="A15" s="366" t="s">
        <v>163</v>
      </c>
      <c r="B15" s="366"/>
      <c r="C15" s="97" t="e">
        <f>CEILING(#REF!*C14,5)</f>
        <v>#REF!</v>
      </c>
      <c r="D15" s="99" t="e">
        <f>CEILING(#REF!*D14,5)</f>
        <v>#REF!</v>
      </c>
      <c r="E15" s="97" t="e">
        <f>CEILING(#REF!*E14,5)</f>
        <v>#REF!</v>
      </c>
      <c r="F15" s="99" t="e">
        <f>CEILING(#REF!*F14,5)</f>
        <v>#REF!</v>
      </c>
      <c r="G15" s="97" t="e">
        <f>CEILING(#REF!*G14,5)</f>
        <v>#REF!</v>
      </c>
      <c r="H15" s="99" t="e">
        <f>CEILING(#REF!*H14,5)</f>
        <v>#REF!</v>
      </c>
      <c r="I15" s="113" t="e">
        <f>CEILING(#REF!*I14,5)</f>
        <v>#REF!</v>
      </c>
      <c r="J15" s="99" t="e">
        <f>CEILING(#REF!*J14,5)</f>
        <v>#REF!</v>
      </c>
      <c r="K15" s="113" t="e">
        <f>CEILING(#REF!*K14,5)</f>
        <v>#REF!</v>
      </c>
      <c r="L15" s="98" t="e">
        <f>CEILING(#REF!*L14,5)</f>
        <v>#REF!</v>
      </c>
      <c r="M15" s="97" t="e">
        <f>CEILING(#REF!*M14,5)</f>
        <v>#REF!</v>
      </c>
      <c r="N15" s="98" t="e">
        <f>CEILING(#REF!*N14,5)</f>
        <v>#REF!</v>
      </c>
      <c r="O15" s="192"/>
      <c r="P15" s="140"/>
    </row>
    <row r="16" spans="1:16" ht="23.25" customHeight="1">
      <c r="A16" s="366" t="s">
        <v>164</v>
      </c>
      <c r="B16" s="366"/>
      <c r="C16" s="113" t="e">
        <f>CEILING(#REF!*C14,5)</f>
        <v>#REF!</v>
      </c>
      <c r="D16" s="99" t="e">
        <f>CEILING(#REF!*D14,5)</f>
        <v>#REF!</v>
      </c>
      <c r="E16" s="113" t="e">
        <f>CEILING(#REF!*E14,5)</f>
        <v>#REF!</v>
      </c>
      <c r="F16" s="99" t="e">
        <f>CEILING(#REF!*F14,5)</f>
        <v>#REF!</v>
      </c>
      <c r="G16" s="97" t="e">
        <f>CEILING(#REF!*G14,5)</f>
        <v>#REF!</v>
      </c>
      <c r="H16" s="99" t="e">
        <f>CEILING(#REF!*H14,5)</f>
        <v>#REF!</v>
      </c>
      <c r="I16" s="113" t="e">
        <f>CEILING(#REF!*I14,5)</f>
        <v>#REF!</v>
      </c>
      <c r="J16" s="99" t="e">
        <f>CEILING(#REF!*J14,5)</f>
        <v>#REF!</v>
      </c>
      <c r="K16" s="113" t="e">
        <f>CEILING(#REF!*K14,5)</f>
        <v>#REF!</v>
      </c>
      <c r="L16" s="98" t="e">
        <f>CEILING(#REF!*L14,5)</f>
        <v>#REF!</v>
      </c>
      <c r="M16" s="97" t="e">
        <f>CEILING(#REF!*M14,5)</f>
        <v>#REF!</v>
      </c>
      <c r="N16" s="98" t="e">
        <f>CEILING(#REF!*N14,5)</f>
        <v>#REF!</v>
      </c>
      <c r="O16" s="192"/>
      <c r="P16" s="140"/>
    </row>
    <row r="17" spans="1:14" ht="6.75" customHeight="1">
      <c r="A17" s="88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16"/>
      <c r="N17" s="116"/>
    </row>
    <row r="18" spans="1:12" ht="22.5" customHeight="1">
      <c r="A18" s="84"/>
      <c r="B18" s="84"/>
      <c r="C18" s="26"/>
      <c r="D18" s="26"/>
      <c r="E18" s="26"/>
      <c r="F18" s="26"/>
      <c r="G18" s="26"/>
      <c r="H18" s="385" t="s">
        <v>90</v>
      </c>
      <c r="I18" s="385"/>
      <c r="J18" s="385"/>
      <c r="K18" s="385"/>
      <c r="L18" s="26"/>
    </row>
    <row r="19" spans="1:11" ht="15" customHeight="1">
      <c r="A19" s="386"/>
      <c r="B19" s="386"/>
      <c r="H19" s="377" t="s">
        <v>92</v>
      </c>
      <c r="I19" s="377"/>
      <c r="J19" s="377"/>
      <c r="K19" s="377"/>
    </row>
    <row r="20" spans="1:18" ht="24.75" customHeight="1">
      <c r="A20" s="378" t="s">
        <v>86</v>
      </c>
      <c r="B20" s="378"/>
      <c r="C20" s="333" t="s">
        <v>162</v>
      </c>
      <c r="D20" s="334"/>
      <c r="E20" s="333" t="s">
        <v>41</v>
      </c>
      <c r="F20" s="334"/>
      <c r="G20" s="333" t="s">
        <v>44</v>
      </c>
      <c r="H20" s="334"/>
      <c r="I20" s="333" t="s">
        <v>43</v>
      </c>
      <c r="J20" s="352"/>
      <c r="K20" s="334" t="s">
        <v>42</v>
      </c>
      <c r="L20" s="334"/>
      <c r="M20" s="333" t="s">
        <v>54</v>
      </c>
      <c r="N20" s="352"/>
      <c r="O20" s="334" t="s">
        <v>45</v>
      </c>
      <c r="P20" s="334"/>
      <c r="Q20" s="333" t="s">
        <v>46</v>
      </c>
      <c r="R20" s="352"/>
    </row>
    <row r="21" spans="1:18" ht="24.75" customHeight="1">
      <c r="A21" s="379" t="s">
        <v>48</v>
      </c>
      <c r="B21" s="379"/>
      <c r="C21" s="337" t="s">
        <v>36</v>
      </c>
      <c r="D21" s="338"/>
      <c r="E21" s="338"/>
      <c r="F21" s="338"/>
      <c r="G21" s="338"/>
      <c r="H21" s="339"/>
      <c r="I21" s="337" t="s">
        <v>52</v>
      </c>
      <c r="J21" s="339"/>
      <c r="K21" s="338" t="s">
        <v>35</v>
      </c>
      <c r="L21" s="338"/>
      <c r="M21" s="337" t="s">
        <v>55</v>
      </c>
      <c r="N21" s="339"/>
      <c r="O21" s="338" t="s">
        <v>56</v>
      </c>
      <c r="P21" s="338"/>
      <c r="Q21" s="337" t="s">
        <v>58</v>
      </c>
      <c r="R21" s="339"/>
    </row>
    <row r="22" spans="1:18" ht="24.75" customHeight="1">
      <c r="A22" s="379" t="s">
        <v>2</v>
      </c>
      <c r="B22" s="379"/>
      <c r="C22" s="341" t="s">
        <v>161</v>
      </c>
      <c r="D22" s="342"/>
      <c r="E22" s="337" t="s">
        <v>50</v>
      </c>
      <c r="F22" s="338"/>
      <c r="G22" s="337" t="s">
        <v>49</v>
      </c>
      <c r="H22" s="338"/>
      <c r="I22" s="337" t="s">
        <v>53</v>
      </c>
      <c r="J22" s="339"/>
      <c r="K22" s="338" t="s">
        <v>51</v>
      </c>
      <c r="L22" s="338"/>
      <c r="M22" s="337" t="s">
        <v>53</v>
      </c>
      <c r="N22" s="339"/>
      <c r="O22" s="338" t="s">
        <v>57</v>
      </c>
      <c r="P22" s="338"/>
      <c r="Q22" s="337" t="s">
        <v>38</v>
      </c>
      <c r="R22" s="339"/>
    </row>
    <row r="23" spans="1:18" ht="12.75" customHeight="1">
      <c r="A23" s="382" t="s">
        <v>47</v>
      </c>
      <c r="B23" s="382"/>
      <c r="C23" s="337" t="s">
        <v>59</v>
      </c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9"/>
    </row>
    <row r="24" spans="1:18" ht="24.75" customHeight="1" thickBot="1">
      <c r="A24" s="380" t="s">
        <v>72</v>
      </c>
      <c r="B24" s="381"/>
      <c r="C24" s="108" t="s">
        <v>95</v>
      </c>
      <c r="D24" s="57" t="s">
        <v>96</v>
      </c>
      <c r="E24" s="108" t="s">
        <v>95</v>
      </c>
      <c r="F24" s="57" t="s">
        <v>96</v>
      </c>
      <c r="G24" s="108" t="s">
        <v>95</v>
      </c>
      <c r="H24" s="57" t="s">
        <v>96</v>
      </c>
      <c r="I24" s="108" t="s">
        <v>95</v>
      </c>
      <c r="J24" s="57" t="s">
        <v>96</v>
      </c>
      <c r="K24" s="108" t="s">
        <v>95</v>
      </c>
      <c r="L24" s="57" t="s">
        <v>96</v>
      </c>
      <c r="M24" s="108" t="s">
        <v>95</v>
      </c>
      <c r="N24" s="57" t="s">
        <v>96</v>
      </c>
      <c r="O24" s="108" t="s">
        <v>95</v>
      </c>
      <c r="P24" s="57" t="s">
        <v>96</v>
      </c>
      <c r="Q24" s="108" t="s">
        <v>95</v>
      </c>
      <c r="R24" s="57" t="s">
        <v>96</v>
      </c>
    </row>
    <row r="25" spans="1:18" ht="15" customHeight="1" thickTop="1">
      <c r="A25" s="91"/>
      <c r="B25" s="85">
        <v>80</v>
      </c>
      <c r="C25" s="110" t="e">
        <f>CEILING(#REF!*C29,5)</f>
        <v>#REF!</v>
      </c>
      <c r="D25" s="110" t="e">
        <f>CEILING(#REF!*D29,5)</f>
        <v>#REF!</v>
      </c>
      <c r="E25" s="110" t="e">
        <f>CEILING(#REF!*E29,5)</f>
        <v>#REF!</v>
      </c>
      <c r="F25" s="105" t="e">
        <f>CEILING(#REF!*F29,5)</f>
        <v>#REF!</v>
      </c>
      <c r="G25" s="110" t="e">
        <f>CEILING(#REF!*G29,5)</f>
        <v>#REF!</v>
      </c>
      <c r="H25" s="105" t="e">
        <f>CEILING(#REF!*H29,5)</f>
        <v>#REF!</v>
      </c>
      <c r="I25" s="102" t="e">
        <f>CEILING(#REF!*I29,5)</f>
        <v>#REF!</v>
      </c>
      <c r="J25" s="102" t="e">
        <f>CEILING(#REF!*J29,5)</f>
        <v>#REF!</v>
      </c>
      <c r="K25" s="110" t="e">
        <f>CEILING(#REF!*K29,5)</f>
        <v>#REF!</v>
      </c>
      <c r="L25" s="105" t="e">
        <f>CEILING(#REF!*L29,5)</f>
        <v>#REF!</v>
      </c>
      <c r="M25" s="102" t="e">
        <f>CEILING(#REF!*M29,5)</f>
        <v>#REF!</v>
      </c>
      <c r="N25" s="102" t="e">
        <f>CEILING(#REF!*N29,5)</f>
        <v>#REF!</v>
      </c>
      <c r="O25" s="110" t="e">
        <f>CEILING(#REF!*O29,5)</f>
        <v>#REF!</v>
      </c>
      <c r="P25" s="105" t="e">
        <f>CEILING(#REF!*P29,5)</f>
        <v>#REF!</v>
      </c>
      <c r="Q25" s="102" t="e">
        <f>CEILING(#REF!*Q29,5)</f>
        <v>#REF!</v>
      </c>
      <c r="R25" s="105" t="e">
        <f>CEILING(#REF!*R29,5)</f>
        <v>#REF!</v>
      </c>
    </row>
    <row r="26" spans="1:18" ht="15" customHeight="1">
      <c r="A26" s="59"/>
      <c r="B26" s="46">
        <v>90</v>
      </c>
      <c r="C26" s="111" t="e">
        <f>CEILING(#REF!*C29,5)</f>
        <v>#REF!</v>
      </c>
      <c r="D26" s="106" t="e">
        <f>CEILING(#REF!*D29,5)</f>
        <v>#REF!</v>
      </c>
      <c r="E26" s="111" t="e">
        <f>CEILING(#REF!*E29,5)</f>
        <v>#REF!</v>
      </c>
      <c r="F26" s="106" t="e">
        <f>CEILING(#REF!*F29,5)</f>
        <v>#REF!</v>
      </c>
      <c r="G26" s="111" t="e">
        <f>CEILING(#REF!*G29,5)</f>
        <v>#REF!</v>
      </c>
      <c r="H26" s="106" t="e">
        <f>CEILING(#REF!*H29,5)</f>
        <v>#REF!</v>
      </c>
      <c r="I26" s="103" t="e">
        <f>CEILING(#REF!*I29,5)</f>
        <v>#REF!</v>
      </c>
      <c r="J26" s="103" t="e">
        <f>CEILING(#REF!*J29,5)</f>
        <v>#REF!</v>
      </c>
      <c r="K26" s="111" t="e">
        <f>CEILING(#REF!*K29,5)</f>
        <v>#REF!</v>
      </c>
      <c r="L26" s="106" t="e">
        <f>CEILING(#REF!*L29,5)</f>
        <v>#REF!</v>
      </c>
      <c r="M26" s="103" t="e">
        <f>CEILING(#REF!*M29,5)</f>
        <v>#REF!</v>
      </c>
      <c r="N26" s="103" t="e">
        <f>CEILING(#REF!*N29,5)</f>
        <v>#REF!</v>
      </c>
      <c r="O26" s="111" t="e">
        <f>CEILING(#REF!*O29,5)</f>
        <v>#REF!</v>
      </c>
      <c r="P26" s="106" t="e">
        <f>CEILING(#REF!*P29,5)</f>
        <v>#REF!</v>
      </c>
      <c r="Q26" s="103" t="e">
        <f>CEILING(#REF!*Q29,5)</f>
        <v>#REF!</v>
      </c>
      <c r="R26" s="106" t="e">
        <f>CEILING(#REF!*R29,5)</f>
        <v>#REF!</v>
      </c>
    </row>
    <row r="27" spans="1:18" ht="15" customHeight="1">
      <c r="A27" s="59"/>
      <c r="B27" s="46">
        <v>120</v>
      </c>
      <c r="C27" s="111" t="e">
        <f>CEILING(#REF!*C29,5)</f>
        <v>#REF!</v>
      </c>
      <c r="D27" s="106" t="e">
        <f>CEILING(#REF!*D29,5)</f>
        <v>#REF!</v>
      </c>
      <c r="E27" s="111" t="e">
        <f>CEILING(#REF!*E29,5)</f>
        <v>#REF!</v>
      </c>
      <c r="F27" s="106" t="e">
        <f>CEILING(#REF!*F29,5)</f>
        <v>#REF!</v>
      </c>
      <c r="G27" s="111" t="e">
        <f>CEILING(#REF!*G29,5)</f>
        <v>#REF!</v>
      </c>
      <c r="H27" s="106" t="e">
        <f>CEILING(#REF!*H29,5)</f>
        <v>#REF!</v>
      </c>
      <c r="I27" s="103" t="e">
        <f>CEILING(#REF!*I29,5)</f>
        <v>#REF!</v>
      </c>
      <c r="J27" s="103" t="e">
        <f>CEILING(#REF!*J29,5)</f>
        <v>#REF!</v>
      </c>
      <c r="K27" s="111" t="e">
        <f>CEILING(#REF!*K29,5)</f>
        <v>#REF!</v>
      </c>
      <c r="L27" s="106" t="e">
        <f>CEILING(#REF!*L29,5)</f>
        <v>#REF!</v>
      </c>
      <c r="M27" s="103" t="e">
        <f>CEILING(#REF!*M29,5)</f>
        <v>#REF!</v>
      </c>
      <c r="N27" s="103" t="e">
        <f>CEILING(#REF!*N29,5)</f>
        <v>#REF!</v>
      </c>
      <c r="O27" s="111" t="e">
        <f>CEILING(#REF!*O29,5)</f>
        <v>#REF!</v>
      </c>
      <c r="P27" s="106" t="e">
        <f>CEILING(#REF!*P29,5)</f>
        <v>#REF!</v>
      </c>
      <c r="Q27" s="103" t="e">
        <f>CEILING(#REF!*Q29,5)</f>
        <v>#REF!</v>
      </c>
      <c r="R27" s="106" t="e">
        <f>CEILING(#REF!*R29,5)</f>
        <v>#REF!</v>
      </c>
    </row>
    <row r="28" spans="1:18" ht="15" customHeight="1">
      <c r="A28" s="60">
        <v>190</v>
      </c>
      <c r="B28" s="46">
        <v>140</v>
      </c>
      <c r="C28" s="111" t="e">
        <f>CEILING(#REF!*C29,5)</f>
        <v>#REF!</v>
      </c>
      <c r="D28" s="106" t="e">
        <f>CEILING(#REF!*D29,5)</f>
        <v>#REF!</v>
      </c>
      <c r="E28" s="111" t="e">
        <f>CEILING(#REF!*E29,5)</f>
        <v>#REF!</v>
      </c>
      <c r="F28" s="106" t="e">
        <f>CEILING(#REF!*F29,5)</f>
        <v>#REF!</v>
      </c>
      <c r="G28" s="111" t="e">
        <f>CEILING(#REF!*G29,5)</f>
        <v>#REF!</v>
      </c>
      <c r="H28" s="106" t="e">
        <f>CEILING(#REF!*H29,5)</f>
        <v>#REF!</v>
      </c>
      <c r="I28" s="103" t="e">
        <f>CEILING(#REF!*I29,5)</f>
        <v>#REF!</v>
      </c>
      <c r="J28" s="103" t="e">
        <f>CEILING(#REF!*J29,5)</f>
        <v>#REF!</v>
      </c>
      <c r="K28" s="111" t="e">
        <f>CEILING(#REF!*K29,5)</f>
        <v>#REF!</v>
      </c>
      <c r="L28" s="106" t="e">
        <f>CEILING(#REF!*L29,5)</f>
        <v>#REF!</v>
      </c>
      <c r="M28" s="103" t="e">
        <f>CEILING(#REF!*M29,5)</f>
        <v>#REF!</v>
      </c>
      <c r="N28" s="103" t="e">
        <f>CEILING(#REF!*N29,5)</f>
        <v>#REF!</v>
      </c>
      <c r="O28" s="111" t="e">
        <f>CEILING(#REF!*O29,5)</f>
        <v>#REF!</v>
      </c>
      <c r="P28" s="106" t="e">
        <f>CEILING(#REF!*P29,5)</f>
        <v>#REF!</v>
      </c>
      <c r="Q28" s="103" t="e">
        <f>CEILING(#REF!*Q29,5)</f>
        <v>#REF!</v>
      </c>
      <c r="R28" s="106" t="e">
        <f>CEILING(#REF!*R29,5)</f>
        <v>#REF!</v>
      </c>
    </row>
    <row r="29" spans="1:18" s="9" customFormat="1" ht="15" customHeight="1">
      <c r="A29" s="59">
        <v>200</v>
      </c>
      <c r="B29" s="46">
        <v>160</v>
      </c>
      <c r="C29" s="112" t="e">
        <f>#REF!</f>
        <v>#REF!</v>
      </c>
      <c r="D29" s="107" t="e">
        <f>#REF!</f>
        <v>#REF!</v>
      </c>
      <c r="E29" s="112" t="e">
        <f>#REF!</f>
        <v>#REF!</v>
      </c>
      <c r="F29" s="107" t="e">
        <f>#REF!</f>
        <v>#REF!</v>
      </c>
      <c r="G29" s="112" t="e">
        <f>#REF!</f>
        <v>#REF!</v>
      </c>
      <c r="H29" s="107" t="e">
        <f>#REF!</f>
        <v>#REF!</v>
      </c>
      <c r="I29" s="104" t="e">
        <f>#REF!</f>
        <v>#REF!</v>
      </c>
      <c r="J29" s="101" t="e">
        <f>#REF!</f>
        <v>#REF!</v>
      </c>
      <c r="K29" s="112" t="e">
        <f>#REF!</f>
        <v>#REF!</v>
      </c>
      <c r="L29" s="107" t="e">
        <f>#REF!</f>
        <v>#REF!</v>
      </c>
      <c r="M29" s="104" t="e">
        <f>#REF!</f>
        <v>#REF!</v>
      </c>
      <c r="N29" s="101" t="e">
        <f>#REF!</f>
        <v>#REF!</v>
      </c>
      <c r="O29" s="112" t="e">
        <f>#REF!</f>
        <v>#REF!</v>
      </c>
      <c r="P29" s="107" t="e">
        <f>#REF!</f>
        <v>#REF!</v>
      </c>
      <c r="Q29" s="104" t="e">
        <f>#REF!</f>
        <v>#REF!</v>
      </c>
      <c r="R29" s="114" t="e">
        <f>#REF!</f>
        <v>#REF!</v>
      </c>
    </row>
    <row r="30" spans="1:18" ht="15" customHeight="1">
      <c r="A30" s="59"/>
      <c r="B30" s="38">
        <v>180</v>
      </c>
      <c r="C30" s="111" t="e">
        <f>CEILING(#REF!*C29,5)</f>
        <v>#REF!</v>
      </c>
      <c r="D30" s="106" t="e">
        <f>CEILING(#REF!*D29,5)</f>
        <v>#REF!</v>
      </c>
      <c r="E30" s="111" t="e">
        <f>CEILING(#REF!*E29,5)</f>
        <v>#REF!</v>
      </c>
      <c r="F30" s="106" t="e">
        <f>CEILING(#REF!*F29,5)</f>
        <v>#REF!</v>
      </c>
      <c r="G30" s="111" t="e">
        <f>CEILING(#REF!*G29,5)</f>
        <v>#REF!</v>
      </c>
      <c r="H30" s="106" t="e">
        <f>CEILING(#REF!*H29,5)</f>
        <v>#REF!</v>
      </c>
      <c r="I30" s="103" t="e">
        <f>CEILING(#REF!*I29,5)</f>
        <v>#REF!</v>
      </c>
      <c r="J30" s="103" t="e">
        <f>CEILING(#REF!*J29,5)</f>
        <v>#REF!</v>
      </c>
      <c r="K30" s="111" t="e">
        <f>CEILING(#REF!*K29,5)</f>
        <v>#REF!</v>
      </c>
      <c r="L30" s="106" t="e">
        <f>CEILING(#REF!*L29,5)</f>
        <v>#REF!</v>
      </c>
      <c r="M30" s="103" t="e">
        <f>CEILING(#REF!*M29,5)</f>
        <v>#REF!</v>
      </c>
      <c r="N30" s="103" t="e">
        <f>CEILING(#REF!*N29,5)</f>
        <v>#REF!</v>
      </c>
      <c r="O30" s="111" t="e">
        <f>CEILING(#REF!*O29,5)</f>
        <v>#REF!</v>
      </c>
      <c r="P30" s="106" t="e">
        <f>CEILING(#REF!*P29,5)</f>
        <v>#REF!</v>
      </c>
      <c r="Q30" s="103" t="e">
        <f>CEILING(#REF!*Q29,5)</f>
        <v>#REF!</v>
      </c>
      <c r="R30" s="106" t="e">
        <f>CEILING(#REF!*R29,5)</f>
        <v>#REF!</v>
      </c>
    </row>
    <row r="31" spans="1:18" ht="15" customHeight="1">
      <c r="A31" s="59"/>
      <c r="B31" s="25">
        <v>200</v>
      </c>
      <c r="C31" s="113" t="e">
        <f>CEILING(#REF!*C29,5)</f>
        <v>#REF!</v>
      </c>
      <c r="D31" s="99" t="e">
        <f>CEILING(#REF!*D29,5)</f>
        <v>#REF!</v>
      </c>
      <c r="E31" s="113" t="e">
        <f>CEILING(#REF!*E29,5)</f>
        <v>#REF!</v>
      </c>
      <c r="F31" s="99" t="e">
        <f>CEILING(#REF!*F29,5)</f>
        <v>#REF!</v>
      </c>
      <c r="G31" s="113" t="e">
        <f>CEILING(#REF!*G29,5)</f>
        <v>#REF!</v>
      </c>
      <c r="H31" s="99" t="e">
        <f>CEILING(#REF!*H29,5)</f>
        <v>#REF!</v>
      </c>
      <c r="I31" s="100" t="e">
        <f>CEILING(#REF!*I29,5)</f>
        <v>#REF!</v>
      </c>
      <c r="J31" s="100" t="e">
        <f>CEILING(#REF!*J29,5)</f>
        <v>#REF!</v>
      </c>
      <c r="K31" s="113" t="e">
        <f>CEILING(#REF!*K29,5)</f>
        <v>#REF!</v>
      </c>
      <c r="L31" s="99" t="e">
        <f>CEILING(#REF!*L29,5)</f>
        <v>#REF!</v>
      </c>
      <c r="M31" s="100" t="e">
        <f>CEILING(#REF!*M29,5)</f>
        <v>#REF!</v>
      </c>
      <c r="N31" s="100" t="e">
        <f>CEILING(#REF!*N29,5)</f>
        <v>#REF!</v>
      </c>
      <c r="O31" s="113" t="e">
        <f>CEILING(#REF!*O29,5)</f>
        <v>#REF!</v>
      </c>
      <c r="P31" s="99" t="e">
        <f>CEILING(#REF!*P29,5)</f>
        <v>#REF!</v>
      </c>
      <c r="Q31" s="100" t="e">
        <f>CEILING(#REF!*Q29,5)</f>
        <v>#REF!</v>
      </c>
      <c r="R31" s="99" t="e">
        <f>CEILING(#REF!*R29,5)</f>
        <v>#REF!</v>
      </c>
    </row>
    <row r="32" spans="1:10" ht="12.75" customHeight="1">
      <c r="A32" s="7"/>
      <c r="B32" s="7"/>
      <c r="C32" s="8"/>
      <c r="D32" s="8"/>
      <c r="E32" s="8"/>
      <c r="F32" s="8"/>
      <c r="G32" s="8"/>
      <c r="H32" s="8"/>
      <c r="I32" s="8"/>
      <c r="J32" s="8"/>
    </row>
    <row r="33" spans="1:12" ht="12.75">
      <c r="A33" s="355" t="s">
        <v>68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</row>
    <row r="34" spans="1:10" ht="12.75">
      <c r="A34" s="355" t="s">
        <v>87</v>
      </c>
      <c r="B34" s="355"/>
      <c r="C34" s="355"/>
      <c r="D34" s="355"/>
      <c r="E34" s="355"/>
      <c r="F34" s="355"/>
      <c r="G34" s="355"/>
      <c r="H34" s="355"/>
      <c r="I34" s="355"/>
      <c r="J34" s="36"/>
    </row>
    <row r="35" spans="1:12" ht="12.75">
      <c r="A35" s="355" t="s">
        <v>88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6"/>
    </row>
    <row r="36" spans="1:10" ht="14.25" customHeight="1">
      <c r="A36" s="356" t="s">
        <v>11</v>
      </c>
      <c r="B36" s="356"/>
      <c r="C36" s="356"/>
      <c r="D36" s="356"/>
      <c r="E36" s="356"/>
      <c r="F36" s="356"/>
      <c r="G36" s="356"/>
      <c r="H36" s="356"/>
      <c r="I36" s="356"/>
      <c r="J36" s="37"/>
    </row>
    <row r="37" spans="1:10" ht="12.75" customHeight="1">
      <c r="A37" s="353" t="s">
        <v>7</v>
      </c>
      <c r="B37" s="353"/>
      <c r="C37" s="353"/>
      <c r="D37" s="353"/>
      <c r="E37" s="353"/>
      <c r="F37" s="353"/>
      <c r="G37" s="353"/>
      <c r="H37" s="353"/>
      <c r="I37" s="353"/>
      <c r="J37" s="34"/>
    </row>
    <row r="38" spans="1:10" ht="12.75">
      <c r="A38" s="354" t="s">
        <v>12</v>
      </c>
      <c r="B38" s="354"/>
      <c r="C38" s="354"/>
      <c r="D38" s="354"/>
      <c r="E38" s="354"/>
      <c r="F38" s="354"/>
      <c r="G38" s="354"/>
      <c r="H38" s="354"/>
      <c r="I38" s="354"/>
      <c r="J38" s="35"/>
    </row>
    <row r="39" spans="7:13" ht="12.75">
      <c r="G39" t="s">
        <v>40</v>
      </c>
      <c r="M39" t="s">
        <v>8</v>
      </c>
    </row>
    <row r="40" spans="7:13" ht="12.75">
      <c r="G40" t="s">
        <v>127</v>
      </c>
      <c r="M40" t="s">
        <v>9</v>
      </c>
    </row>
    <row r="41" spans="7:13" ht="15" customHeight="1">
      <c r="G41" t="s">
        <v>10</v>
      </c>
      <c r="M41" t="s">
        <v>10</v>
      </c>
    </row>
  </sheetData>
  <sheetProtection/>
  <mergeCells count="67">
    <mergeCell ref="K21:L21"/>
    <mergeCell ref="I21:J21"/>
    <mergeCell ref="H4:N5"/>
    <mergeCell ref="Q7:R7"/>
    <mergeCell ref="E20:F20"/>
    <mergeCell ref="G20:H20"/>
    <mergeCell ref="I20:J20"/>
    <mergeCell ref="K20:L20"/>
    <mergeCell ref="M20:N20"/>
    <mergeCell ref="O20:P20"/>
    <mergeCell ref="Q20:R20"/>
    <mergeCell ref="A20:B20"/>
    <mergeCell ref="Q22:R22"/>
    <mergeCell ref="G22:H22"/>
    <mergeCell ref="I22:J22"/>
    <mergeCell ref="A38:I38"/>
    <mergeCell ref="E22:F22"/>
    <mergeCell ref="Q21:R21"/>
    <mergeCell ref="O21:P21"/>
    <mergeCell ref="M21:N21"/>
    <mergeCell ref="A35:K35"/>
    <mergeCell ref="A13:B13"/>
    <mergeCell ref="H18:K18"/>
    <mergeCell ref="H19:K19"/>
    <mergeCell ref="A19:B19"/>
    <mergeCell ref="A36:I36"/>
    <mergeCell ref="K22:L22"/>
    <mergeCell ref="C20:D20"/>
    <mergeCell ref="C22:D22"/>
    <mergeCell ref="C21:H21"/>
    <mergeCell ref="I11:J11"/>
    <mergeCell ref="A12:B12"/>
    <mergeCell ref="A21:B21"/>
    <mergeCell ref="A14:B14"/>
    <mergeCell ref="A15:B15"/>
    <mergeCell ref="A34:I34"/>
    <mergeCell ref="A16:B16"/>
    <mergeCell ref="C9:D9"/>
    <mergeCell ref="A9:B9"/>
    <mergeCell ref="A10:B10"/>
    <mergeCell ref="A11:B11"/>
    <mergeCell ref="A37:I37"/>
    <mergeCell ref="A33:L33"/>
    <mergeCell ref="A24:B24"/>
    <mergeCell ref="A22:B22"/>
    <mergeCell ref="A23:B23"/>
    <mergeCell ref="G11:H11"/>
    <mergeCell ref="C10:N10"/>
    <mergeCell ref="C23:R23"/>
    <mergeCell ref="H7:K7"/>
    <mergeCell ref="O9:P9"/>
    <mergeCell ref="O11:P11"/>
    <mergeCell ref="M22:N22"/>
    <mergeCell ref="C11:D11"/>
    <mergeCell ref="E11:F11"/>
    <mergeCell ref="O12:P12"/>
    <mergeCell ref="O22:P22"/>
    <mergeCell ref="K11:L11"/>
    <mergeCell ref="M11:N11"/>
    <mergeCell ref="I12:N12"/>
    <mergeCell ref="G12:H12"/>
    <mergeCell ref="C12:F12"/>
    <mergeCell ref="E9:F9"/>
    <mergeCell ref="G9:H9"/>
    <mergeCell ref="I9:J9"/>
    <mergeCell ref="K9:L9"/>
    <mergeCell ref="M9:N9"/>
  </mergeCells>
  <printOptions/>
  <pageMargins left="0.24" right="0.1968503937007874" top="0.15748031496062992" bottom="0.15748031496062992" header="0.15748031496062992" footer="0.15748031496062992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9">
      <selection activeCell="C29" sqref="C29:H35"/>
    </sheetView>
  </sheetViews>
  <sheetFormatPr defaultColWidth="9.00390625" defaultRowHeight="12.75"/>
  <cols>
    <col min="1" max="2" width="5.75390625" style="0" customWidth="1"/>
    <col min="3" max="12" width="9.00390625" style="0" customWidth="1"/>
  </cols>
  <sheetData>
    <row r="2" ht="2.25" customHeight="1"/>
    <row r="3" ht="15.75">
      <c r="A3" s="2" t="e">
        <f>#REF!</f>
        <v>#REF!</v>
      </c>
    </row>
    <row r="4" spans="1:12" ht="13.5" customHeight="1">
      <c r="A4" s="41" t="e">
        <f>#REF!</f>
        <v>#REF!</v>
      </c>
      <c r="J4" s="150"/>
      <c r="K4" s="150"/>
      <c r="L4" s="150"/>
    </row>
    <row r="5" spans="1:12" ht="13.5" customHeight="1">
      <c r="A5" s="41" t="e">
        <f>#REF!</f>
        <v>#REF!</v>
      </c>
      <c r="J5" s="150"/>
      <c r="K5" s="150"/>
      <c r="L5" s="15" t="s">
        <v>126</v>
      </c>
    </row>
    <row r="6" ht="12.75">
      <c r="A6" s="33" t="e">
        <f>#REF!</f>
        <v>#REF!</v>
      </c>
    </row>
    <row r="7" spans="1:14" ht="15" customHeight="1">
      <c r="A7" t="e">
        <f>#REF!</f>
        <v>#REF!</v>
      </c>
      <c r="G7" s="150"/>
      <c r="H7" s="90"/>
      <c r="K7" s="388" t="e">
        <f>#REF!</f>
        <v>#REF!</v>
      </c>
      <c r="L7" s="388"/>
      <c r="M7" s="86"/>
      <c r="N7" s="86"/>
    </row>
    <row r="8" spans="6:14" ht="15" customHeight="1">
      <c r="F8" s="150"/>
      <c r="G8" s="150"/>
      <c r="H8" s="90"/>
      <c r="K8" s="135"/>
      <c r="L8" s="135"/>
      <c r="M8" s="86"/>
      <c r="N8" s="86"/>
    </row>
    <row r="9" spans="6:14" ht="26.25" customHeight="1">
      <c r="F9" s="151" t="s">
        <v>110</v>
      </c>
      <c r="G9" s="90"/>
      <c r="H9" s="90"/>
      <c r="K9" s="135"/>
      <c r="L9" s="135"/>
      <c r="M9" s="86"/>
      <c r="N9" s="86"/>
    </row>
    <row r="10" spans="6:14" ht="15" customHeight="1">
      <c r="F10" s="90" t="s">
        <v>97</v>
      </c>
      <c r="G10" s="90"/>
      <c r="H10" s="90"/>
      <c r="K10" s="135"/>
      <c r="L10" s="135"/>
      <c r="M10" s="86"/>
      <c r="N10" s="86"/>
    </row>
    <row r="11" spans="8:14" ht="5.25" customHeight="1">
      <c r="H11" s="90"/>
      <c r="I11" s="90"/>
      <c r="J11" s="90"/>
      <c r="K11" s="90"/>
      <c r="L11" s="32"/>
      <c r="M11" s="86"/>
      <c r="N11" s="86"/>
    </row>
    <row r="12" spans="1:8" ht="12.75" customHeight="1">
      <c r="A12" s="393" t="s">
        <v>86</v>
      </c>
      <c r="B12" s="394"/>
      <c r="C12" s="390" t="s">
        <v>176</v>
      </c>
      <c r="D12" s="390"/>
      <c r="E12" s="390" t="s">
        <v>177</v>
      </c>
      <c r="F12" s="390"/>
      <c r="G12" s="390" t="s">
        <v>178</v>
      </c>
      <c r="H12" s="391"/>
    </row>
    <row r="13" spans="1:8" ht="21.75" customHeight="1">
      <c r="A13" s="330"/>
      <c r="B13" s="395"/>
      <c r="C13" s="371"/>
      <c r="D13" s="371"/>
      <c r="E13" s="371"/>
      <c r="F13" s="371"/>
      <c r="G13" s="371"/>
      <c r="H13" s="392"/>
    </row>
    <row r="14" spans="1:8" ht="18.75" customHeight="1">
      <c r="A14" s="379" t="s">
        <v>48</v>
      </c>
      <c r="B14" s="379"/>
      <c r="C14" s="340" t="s">
        <v>179</v>
      </c>
      <c r="D14" s="340"/>
      <c r="E14" s="340"/>
      <c r="F14" s="340"/>
      <c r="G14" s="340"/>
      <c r="H14" s="333"/>
    </row>
    <row r="15" spans="1:8" ht="24.75" customHeight="1">
      <c r="A15" s="379" t="s">
        <v>2</v>
      </c>
      <c r="B15" s="379"/>
      <c r="C15" s="396" t="s">
        <v>111</v>
      </c>
      <c r="D15" s="396"/>
      <c r="E15" s="396"/>
      <c r="F15" s="396"/>
      <c r="G15" s="396"/>
      <c r="H15" s="341"/>
    </row>
    <row r="16" spans="1:8" ht="13.5" customHeight="1">
      <c r="A16" s="379" t="s">
        <v>47</v>
      </c>
      <c r="B16" s="332"/>
      <c r="C16" s="360" t="s">
        <v>112</v>
      </c>
      <c r="D16" s="360"/>
      <c r="E16" s="360"/>
      <c r="F16" s="360"/>
      <c r="G16" s="360"/>
      <c r="H16" s="337"/>
    </row>
    <row r="17" spans="1:8" ht="33.75" customHeight="1" thickBot="1">
      <c r="A17" s="380" t="s">
        <v>72</v>
      </c>
      <c r="B17" s="381"/>
      <c r="C17" s="54" t="s">
        <v>180</v>
      </c>
      <c r="D17" s="57" t="s">
        <v>75</v>
      </c>
      <c r="E17" s="54" t="s">
        <v>180</v>
      </c>
      <c r="F17" s="57" t="s">
        <v>75</v>
      </c>
      <c r="G17" s="54" t="s">
        <v>180</v>
      </c>
      <c r="H17" s="56" t="s">
        <v>75</v>
      </c>
    </row>
    <row r="18" spans="1:8" s="9" customFormat="1" ht="24.75" customHeight="1" thickTop="1">
      <c r="A18" s="389" t="s">
        <v>113</v>
      </c>
      <c r="B18" s="389"/>
      <c r="C18" s="141" t="e">
        <f>#REF!</f>
        <v>#REF!</v>
      </c>
      <c r="D18" s="143" t="e">
        <f>#REF!</f>
        <v>#REF!</v>
      </c>
      <c r="E18" s="141" t="e">
        <f>#REF!</f>
        <v>#REF!</v>
      </c>
      <c r="F18" s="143" t="e">
        <f>#REF!</f>
        <v>#REF!</v>
      </c>
      <c r="G18" s="141" t="e">
        <f>#REF!</f>
        <v>#REF!</v>
      </c>
      <c r="H18" s="142" t="e">
        <f>#REF!</f>
        <v>#REF!</v>
      </c>
    </row>
    <row r="19" spans="1:12" ht="6.75" customHeight="1">
      <c r="A19" s="88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33.75" customHeight="1">
      <c r="A20" s="84"/>
      <c r="B20" s="84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4" customHeight="1">
      <c r="A21" s="84"/>
      <c r="C21" s="109"/>
      <c r="D21" s="109"/>
      <c r="E21" s="109"/>
      <c r="F21" s="92" t="s">
        <v>114</v>
      </c>
      <c r="G21" s="109"/>
      <c r="H21" s="109"/>
      <c r="I21" s="109"/>
      <c r="J21" s="109"/>
      <c r="K21" s="109"/>
      <c r="L21" s="109"/>
    </row>
    <row r="22" spans="1:8" ht="15" customHeight="1">
      <c r="A22" s="386"/>
      <c r="B22" s="386"/>
      <c r="F22" s="90" t="s">
        <v>92</v>
      </c>
      <c r="G22" s="81"/>
      <c r="H22" s="81"/>
    </row>
    <row r="23" spans="1:8" ht="9.75" customHeight="1">
      <c r="A23" s="136"/>
      <c r="B23" s="136"/>
      <c r="E23" s="81"/>
      <c r="F23" s="81"/>
      <c r="G23" s="81"/>
      <c r="H23" s="81"/>
    </row>
    <row r="24" spans="1:12" ht="24.75" customHeight="1">
      <c r="A24" s="378" t="s">
        <v>86</v>
      </c>
      <c r="B24" s="378"/>
      <c r="C24" s="333" t="s">
        <v>124</v>
      </c>
      <c r="D24" s="334"/>
      <c r="E24" s="334"/>
      <c r="F24" s="333" t="s">
        <v>123</v>
      </c>
      <c r="G24" s="334"/>
      <c r="H24" s="334"/>
      <c r="I24" s="369"/>
      <c r="J24" s="369"/>
      <c r="K24" s="369"/>
      <c r="L24" s="369"/>
    </row>
    <row r="25" spans="1:12" ht="35.25" customHeight="1">
      <c r="A25" s="379" t="s">
        <v>48</v>
      </c>
      <c r="B25" s="379"/>
      <c r="C25" s="337" t="s">
        <v>116</v>
      </c>
      <c r="D25" s="338"/>
      <c r="E25" s="338"/>
      <c r="F25" s="337" t="s">
        <v>36</v>
      </c>
      <c r="G25" s="338"/>
      <c r="H25" s="338"/>
      <c r="L25" s="84"/>
    </row>
    <row r="26" spans="1:12" ht="45.75" customHeight="1">
      <c r="A26" s="379" t="s">
        <v>2</v>
      </c>
      <c r="B26" s="379"/>
      <c r="C26" s="337" t="s">
        <v>117</v>
      </c>
      <c r="D26" s="338"/>
      <c r="E26" s="338"/>
      <c r="F26" s="338"/>
      <c r="G26" s="338"/>
      <c r="H26" s="338"/>
      <c r="I26" s="369"/>
      <c r="J26" s="369"/>
      <c r="K26" s="369"/>
      <c r="L26" s="369"/>
    </row>
    <row r="27" spans="1:12" ht="22.5" customHeight="1">
      <c r="A27" s="382" t="s">
        <v>115</v>
      </c>
      <c r="B27" s="382"/>
      <c r="C27" s="337" t="s">
        <v>125</v>
      </c>
      <c r="D27" s="338"/>
      <c r="E27" s="338"/>
      <c r="F27" s="338"/>
      <c r="G27" s="338"/>
      <c r="H27" s="338"/>
      <c r="I27" s="138"/>
      <c r="J27" s="138"/>
      <c r="K27" s="138"/>
      <c r="L27" s="138"/>
    </row>
    <row r="28" spans="1:12" ht="27" customHeight="1" thickBot="1">
      <c r="A28" s="380" t="s">
        <v>72</v>
      </c>
      <c r="B28" s="381"/>
      <c r="C28" s="54" t="s">
        <v>73</v>
      </c>
      <c r="D28" s="55" t="s">
        <v>74</v>
      </c>
      <c r="E28" s="56" t="s">
        <v>75</v>
      </c>
      <c r="F28" s="54" t="s">
        <v>73</v>
      </c>
      <c r="G28" s="55" t="s">
        <v>74</v>
      </c>
      <c r="H28" s="56" t="s">
        <v>75</v>
      </c>
      <c r="I28" s="136"/>
      <c r="J28" s="136"/>
      <c r="K28" s="136"/>
      <c r="L28" s="136"/>
    </row>
    <row r="29" spans="1:12" ht="15" customHeight="1" thickTop="1">
      <c r="A29" s="91"/>
      <c r="B29" s="85">
        <v>80</v>
      </c>
      <c r="C29" s="110" t="e">
        <f>CEILING(#REF!*C33,5)</f>
        <v>#REF!</v>
      </c>
      <c r="D29" s="144" t="e">
        <f>CEILING(#REF!*D33,5)</f>
        <v>#REF!</v>
      </c>
      <c r="E29" s="153" t="e">
        <f>CEILING(#REF!*E33,5)</f>
        <v>#REF!</v>
      </c>
      <c r="F29" s="110" t="e">
        <f>CEILING(#REF!*F33,5)</f>
        <v>#REF!</v>
      </c>
      <c r="G29" s="144" t="e">
        <f>CEILING(#REF!*G33,5)</f>
        <v>#REF!</v>
      </c>
      <c r="H29" s="148" t="e">
        <f>CEILING(#REF!*H33,5)</f>
        <v>#REF!</v>
      </c>
      <c r="I29" s="140"/>
      <c r="J29" s="140"/>
      <c r="K29" s="140"/>
      <c r="L29" s="140"/>
    </row>
    <row r="30" spans="1:12" ht="15" customHeight="1">
      <c r="A30" s="59"/>
      <c r="B30" s="46">
        <v>90</v>
      </c>
      <c r="C30" s="111" t="e">
        <f>CEILING(#REF!*C33,5)</f>
        <v>#REF!</v>
      </c>
      <c r="D30" s="145" t="e">
        <f>CEILING(#REF!*D33,5)</f>
        <v>#REF!</v>
      </c>
      <c r="E30" s="154" t="e">
        <f>CEILING(#REF!*E33,5)</f>
        <v>#REF!</v>
      </c>
      <c r="F30" s="111" t="e">
        <f>CEILING(#REF!*F33,5)</f>
        <v>#REF!</v>
      </c>
      <c r="G30" s="145" t="e">
        <f>CEILING(#REF!*G33,5)</f>
        <v>#REF!</v>
      </c>
      <c r="H30" s="149" t="e">
        <f>CEILING(#REF!*H33,5)</f>
        <v>#REF!</v>
      </c>
      <c r="I30" s="140"/>
      <c r="J30" s="140"/>
      <c r="K30" s="140"/>
      <c r="L30" s="140"/>
    </row>
    <row r="31" spans="1:12" ht="15" customHeight="1">
      <c r="A31" s="59"/>
      <c r="B31" s="46">
        <v>120</v>
      </c>
      <c r="C31" s="111" t="e">
        <f>CEILING(#REF!*C33,5)</f>
        <v>#REF!</v>
      </c>
      <c r="D31" s="145" t="e">
        <f>CEILING(#REF!*D33,5)</f>
        <v>#REF!</v>
      </c>
      <c r="E31" s="154" t="e">
        <f>CEILING(#REF!*E33,5)</f>
        <v>#REF!</v>
      </c>
      <c r="F31" s="111" t="e">
        <f>CEILING(#REF!*F33,5)</f>
        <v>#REF!</v>
      </c>
      <c r="G31" s="145" t="e">
        <f>CEILING(#REF!*G33,5)</f>
        <v>#REF!</v>
      </c>
      <c r="H31" s="149" t="e">
        <f>CEILING(#REF!*H33,5)</f>
        <v>#REF!</v>
      </c>
      <c r="I31" s="140"/>
      <c r="J31" s="140"/>
      <c r="K31" s="140"/>
      <c r="L31" s="140"/>
    </row>
    <row r="32" spans="1:12" ht="15" customHeight="1">
      <c r="A32" s="60">
        <v>190</v>
      </c>
      <c r="B32" s="46">
        <v>140</v>
      </c>
      <c r="C32" s="111" t="e">
        <f>CEILING(#REF!*C33,5)</f>
        <v>#REF!</v>
      </c>
      <c r="D32" s="145" t="e">
        <f>CEILING(#REF!*D33,5)</f>
        <v>#REF!</v>
      </c>
      <c r="E32" s="154" t="e">
        <f>CEILING(#REF!*E33,5)</f>
        <v>#REF!</v>
      </c>
      <c r="F32" s="111" t="e">
        <f>CEILING(#REF!*F33,5)</f>
        <v>#REF!</v>
      </c>
      <c r="G32" s="145" t="e">
        <f>CEILING(#REF!*G33,5)</f>
        <v>#REF!</v>
      </c>
      <c r="H32" s="149" t="e">
        <f>CEILING(#REF!*H33,5)</f>
        <v>#REF!</v>
      </c>
      <c r="I32" s="140"/>
      <c r="J32" s="140"/>
      <c r="K32" s="140"/>
      <c r="L32" s="140"/>
    </row>
    <row r="33" spans="1:12" s="9" customFormat="1" ht="15" customHeight="1">
      <c r="A33" s="59">
        <v>200</v>
      </c>
      <c r="B33" s="46">
        <v>160</v>
      </c>
      <c r="C33" s="112" t="e">
        <f>#REF!</f>
        <v>#REF!</v>
      </c>
      <c r="D33" s="146" t="e">
        <f>#REF!</f>
        <v>#REF!</v>
      </c>
      <c r="E33" s="152" t="e">
        <f>#REF!</f>
        <v>#REF!</v>
      </c>
      <c r="F33" s="112" t="e">
        <f>#REF!</f>
        <v>#REF!</v>
      </c>
      <c r="G33" s="146" t="e">
        <f>#REF!</f>
        <v>#REF!</v>
      </c>
      <c r="H33" s="101" t="e">
        <f>#REF!</f>
        <v>#REF!</v>
      </c>
      <c r="I33" s="139"/>
      <c r="J33" s="139"/>
      <c r="K33" s="139"/>
      <c r="L33" s="139"/>
    </row>
    <row r="34" spans="1:12" ht="15" customHeight="1">
      <c r="A34" s="59"/>
      <c r="B34" s="38">
        <v>180</v>
      </c>
      <c r="C34" s="111" t="e">
        <f>CEILING(#REF!*C33,5)</f>
        <v>#REF!</v>
      </c>
      <c r="D34" s="145" t="e">
        <f>CEILING(#REF!*D33,5)</f>
        <v>#REF!</v>
      </c>
      <c r="E34" s="154" t="e">
        <f>CEILING(#REF!*E33,5)</f>
        <v>#REF!</v>
      </c>
      <c r="F34" s="111" t="e">
        <f>CEILING(#REF!*F33,5)</f>
        <v>#REF!</v>
      </c>
      <c r="G34" s="145" t="e">
        <f>CEILING(#REF!*G33,5)</f>
        <v>#REF!</v>
      </c>
      <c r="H34" s="149" t="e">
        <f>CEILING(#REF!*H33,5)</f>
        <v>#REF!</v>
      </c>
      <c r="I34" s="140"/>
      <c r="J34" s="140"/>
      <c r="K34" s="140"/>
      <c r="L34" s="140"/>
    </row>
    <row r="35" spans="1:12" ht="15" customHeight="1">
      <c r="A35" s="59"/>
      <c r="B35" s="25">
        <v>200</v>
      </c>
      <c r="C35" s="113" t="e">
        <f>CEILING(#REF!*C33,5)</f>
        <v>#REF!</v>
      </c>
      <c r="D35" s="147" t="e">
        <f>CEILING(#REF!*D33,5)</f>
        <v>#REF!</v>
      </c>
      <c r="E35" s="155" t="e">
        <f>CEILING(#REF!*E33,5)</f>
        <v>#REF!</v>
      </c>
      <c r="F35" s="113" t="e">
        <f>CEILING(#REF!*F33,5)</f>
        <v>#REF!</v>
      </c>
      <c r="G35" s="147" t="e">
        <f>CEILING(#REF!*G33,5)</f>
        <v>#REF!</v>
      </c>
      <c r="H35" s="98" t="e">
        <f>CEILING(#REF!*H33,5)</f>
        <v>#REF!</v>
      </c>
      <c r="I35" s="140"/>
      <c r="J35" s="140"/>
      <c r="K35" s="140"/>
      <c r="L35" s="140"/>
    </row>
    <row r="36" spans="1:10" ht="12.75" customHeight="1">
      <c r="A36" s="7"/>
      <c r="B36" s="7"/>
      <c r="C36" s="8"/>
      <c r="D36" s="8"/>
      <c r="E36" s="8"/>
      <c r="F36" s="8"/>
      <c r="G36" s="8"/>
      <c r="H36" s="8"/>
      <c r="I36" s="8"/>
      <c r="J36" s="8"/>
    </row>
    <row r="37" spans="1:12" ht="11.25" customHeight="1">
      <c r="A37" s="355" t="s">
        <v>68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1:10" ht="12.75">
      <c r="A38" s="355" t="s">
        <v>118</v>
      </c>
      <c r="B38" s="355"/>
      <c r="C38" s="355"/>
      <c r="D38" s="355"/>
      <c r="E38" s="355"/>
      <c r="F38" s="355"/>
      <c r="G38" s="355"/>
      <c r="H38" s="355"/>
      <c r="I38" s="355"/>
      <c r="J38" s="36"/>
    </row>
    <row r="39" spans="1:10" ht="18.75" customHeight="1">
      <c r="A39" s="356" t="s">
        <v>11</v>
      </c>
      <c r="B39" s="356"/>
      <c r="C39" s="356"/>
      <c r="D39" s="356"/>
      <c r="E39" s="356"/>
      <c r="F39" s="356"/>
      <c r="G39" s="356"/>
      <c r="H39" s="356"/>
      <c r="I39" s="356"/>
      <c r="J39" s="37"/>
    </row>
    <row r="40" spans="1:10" ht="12.75" customHeight="1">
      <c r="A40" s="353" t="s">
        <v>7</v>
      </c>
      <c r="B40" s="353"/>
      <c r="C40" s="353"/>
      <c r="D40" s="353"/>
      <c r="E40" s="353"/>
      <c r="F40" s="353"/>
      <c r="G40" s="353"/>
      <c r="H40" s="353"/>
      <c r="I40" s="353"/>
      <c r="J40" s="34"/>
    </row>
    <row r="41" spans="1:10" ht="12.75">
      <c r="A41" s="354" t="s">
        <v>12</v>
      </c>
      <c r="B41" s="354"/>
      <c r="C41" s="354"/>
      <c r="D41" s="354"/>
      <c r="E41" s="354"/>
      <c r="F41" s="354"/>
      <c r="G41" s="354"/>
      <c r="H41" s="354"/>
      <c r="I41" s="354"/>
      <c r="J41" s="35"/>
    </row>
    <row r="42" ht="25.5" customHeight="1"/>
    <row r="43" spans="1:7" ht="12.75">
      <c r="A43" t="s">
        <v>40</v>
      </c>
      <c r="G43" t="s">
        <v>8</v>
      </c>
    </row>
    <row r="44" spans="1:7" ht="15" customHeight="1">
      <c r="A44" t="s">
        <v>127</v>
      </c>
      <c r="G44" t="s">
        <v>9</v>
      </c>
    </row>
    <row r="45" spans="1:7" ht="12.75">
      <c r="A45" t="s">
        <v>10</v>
      </c>
      <c r="G45" t="s">
        <v>10</v>
      </c>
    </row>
  </sheetData>
  <sheetProtection/>
  <mergeCells count="34">
    <mergeCell ref="C12:D13"/>
    <mergeCell ref="E12:F13"/>
    <mergeCell ref="G12:H13"/>
    <mergeCell ref="A12:B13"/>
    <mergeCell ref="A15:B15"/>
    <mergeCell ref="C14:H14"/>
    <mergeCell ref="C15:H15"/>
    <mergeCell ref="A38:I38"/>
    <mergeCell ref="A39:I39"/>
    <mergeCell ref="A40:I40"/>
    <mergeCell ref="A41:I41"/>
    <mergeCell ref="C26:H26"/>
    <mergeCell ref="K7:L7"/>
    <mergeCell ref="A16:B16"/>
    <mergeCell ref="A17:B17"/>
    <mergeCell ref="A18:B18"/>
    <mergeCell ref="A14:B14"/>
    <mergeCell ref="K24:L24"/>
    <mergeCell ref="A27:B27"/>
    <mergeCell ref="A28:B28"/>
    <mergeCell ref="A37:L37"/>
    <mergeCell ref="C27:H27"/>
    <mergeCell ref="A26:B26"/>
    <mergeCell ref="I26:J26"/>
    <mergeCell ref="K26:L26"/>
    <mergeCell ref="F25:H25"/>
    <mergeCell ref="C25:E25"/>
    <mergeCell ref="C16:H16"/>
    <mergeCell ref="A25:B25"/>
    <mergeCell ref="A22:B22"/>
    <mergeCell ref="A24:B24"/>
    <mergeCell ref="I24:J24"/>
    <mergeCell ref="C24:E24"/>
    <mergeCell ref="F24:H2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7"/>
  <sheetViews>
    <sheetView zoomScalePageLayoutView="0" workbookViewId="0" topLeftCell="F7">
      <selection activeCell="N26" sqref="N26"/>
    </sheetView>
  </sheetViews>
  <sheetFormatPr defaultColWidth="9.00390625" defaultRowHeight="12.75"/>
  <cols>
    <col min="1" max="2" width="4.25390625" style="0" customWidth="1"/>
    <col min="3" max="14" width="14.25390625" style="0" customWidth="1"/>
    <col min="15" max="15" width="13.00390625" style="0" customWidth="1"/>
  </cols>
  <sheetData>
    <row r="1" ht="2.25" customHeight="1"/>
    <row r="2" spans="1:19" ht="15.75">
      <c r="A2" s="2" t="e">
        <f>#REF!</f>
        <v>#REF!</v>
      </c>
      <c r="R2" s="13">
        <v>25</v>
      </c>
      <c r="S2" t="s">
        <v>26</v>
      </c>
    </row>
    <row r="3" spans="1:19" ht="15">
      <c r="A3" s="3" t="e">
        <f>#REF!</f>
        <v>#REF!</v>
      </c>
      <c r="R3" s="13">
        <v>25</v>
      </c>
      <c r="S3" t="s">
        <v>27</v>
      </c>
    </row>
    <row r="4" spans="1:19" ht="15">
      <c r="A4" s="3" t="e">
        <f>#REF!</f>
        <v>#REF!</v>
      </c>
      <c r="R4" s="13">
        <v>25</v>
      </c>
      <c r="S4" t="s">
        <v>28</v>
      </c>
    </row>
    <row r="5" spans="1:15" ht="12.75">
      <c r="A5" s="33" t="e">
        <f>#REF!</f>
        <v>#REF!</v>
      </c>
      <c r="N5" s="13"/>
      <c r="O5" s="15" t="s">
        <v>126</v>
      </c>
    </row>
    <row r="6" ht="12.75">
      <c r="A6" t="e">
        <f>#REF!</f>
        <v>#REF!</v>
      </c>
    </row>
    <row r="7" spans="1:2" ht="2.25" customHeight="1">
      <c r="A7" s="10"/>
      <c r="B7" s="10"/>
    </row>
    <row r="8" spans="1:2" ht="0.75" customHeight="1" hidden="1">
      <c r="A8" s="10"/>
      <c r="B8" s="10"/>
    </row>
    <row r="9" spans="3:15" ht="23.25" customHeight="1">
      <c r="C9" s="402" t="s">
        <v>6</v>
      </c>
      <c r="D9" s="402"/>
      <c r="E9" s="402"/>
      <c r="F9" s="402"/>
      <c r="G9" s="402"/>
      <c r="H9" s="402"/>
      <c r="O9" s="156" t="e">
        <f>#REF!</f>
        <v>#REF!</v>
      </c>
    </row>
    <row r="10" spans="2:8" ht="18.75" customHeight="1">
      <c r="B10" s="16"/>
      <c r="C10" s="403" t="s">
        <v>119</v>
      </c>
      <c r="D10" s="403"/>
      <c r="E10" s="403"/>
      <c r="F10" s="403"/>
      <c r="G10" s="403"/>
      <c r="H10" s="403"/>
    </row>
    <row r="11" spans="2:8" ht="3.75" customHeight="1">
      <c r="B11" s="86"/>
      <c r="C11" s="86"/>
      <c r="D11" s="86"/>
      <c r="E11" s="86"/>
      <c r="F11" s="86"/>
      <c r="G11" s="86"/>
      <c r="H11" s="86"/>
    </row>
    <row r="12" spans="1:8" ht="4.5" customHeight="1">
      <c r="A12" s="7"/>
      <c r="B12" s="7"/>
      <c r="C12" s="8"/>
      <c r="D12" s="8"/>
      <c r="E12" s="8"/>
      <c r="F12" s="8"/>
      <c r="G12" s="8"/>
      <c r="H12" s="8"/>
    </row>
    <row r="13" spans="1:15" ht="36" customHeight="1">
      <c r="A13" s="404" t="s">
        <v>15</v>
      </c>
      <c r="B13" s="342"/>
      <c r="C13" s="82" t="s">
        <v>128</v>
      </c>
      <c r="D13" s="24" t="s">
        <v>129</v>
      </c>
      <c r="E13" s="24" t="s">
        <v>132</v>
      </c>
      <c r="F13" s="24" t="s">
        <v>130</v>
      </c>
      <c r="G13" s="24" t="s">
        <v>107</v>
      </c>
      <c r="H13" s="83" t="s">
        <v>106</v>
      </c>
      <c r="I13" s="82" t="s">
        <v>14</v>
      </c>
      <c r="J13" s="24" t="s">
        <v>103</v>
      </c>
      <c r="K13" s="24" t="s">
        <v>131</v>
      </c>
      <c r="L13" s="24" t="s">
        <v>159</v>
      </c>
      <c r="M13" s="24" t="s">
        <v>155</v>
      </c>
      <c r="N13" s="23" t="s">
        <v>133</v>
      </c>
      <c r="O13" s="23" t="s">
        <v>157</v>
      </c>
    </row>
    <row r="14" spans="1:15" ht="33.75" customHeight="1">
      <c r="A14" s="399" t="s">
        <v>20</v>
      </c>
      <c r="B14" s="379"/>
      <c r="C14" s="341" t="s">
        <v>105</v>
      </c>
      <c r="D14" s="342"/>
      <c r="E14" s="342"/>
      <c r="F14" s="342"/>
      <c r="G14" s="342"/>
      <c r="H14" s="343"/>
      <c r="I14" s="341" t="s">
        <v>36</v>
      </c>
      <c r="J14" s="342"/>
      <c r="K14" s="342"/>
      <c r="L14" s="342"/>
      <c r="M14" s="342"/>
      <c r="N14" s="342"/>
      <c r="O14" s="342"/>
    </row>
    <row r="15" spans="1:15" ht="33.75" customHeight="1">
      <c r="A15" s="399" t="s">
        <v>2</v>
      </c>
      <c r="B15" s="379"/>
      <c r="C15" s="164" t="s">
        <v>104</v>
      </c>
      <c r="D15" s="31" t="s">
        <v>144</v>
      </c>
      <c r="E15" s="31" t="s">
        <v>145</v>
      </c>
      <c r="F15" s="31" t="s">
        <v>104</v>
      </c>
      <c r="G15" s="180" t="s">
        <v>38</v>
      </c>
      <c r="H15" s="174" t="s">
        <v>109</v>
      </c>
      <c r="I15" s="164" t="s">
        <v>23</v>
      </c>
      <c r="J15" s="31" t="s">
        <v>104</v>
      </c>
      <c r="K15" s="31" t="s">
        <v>24</v>
      </c>
      <c r="L15" s="31" t="s">
        <v>160</v>
      </c>
      <c r="M15" s="31" t="s">
        <v>25</v>
      </c>
      <c r="N15" s="131" t="s">
        <v>24</v>
      </c>
      <c r="O15" s="131" t="s">
        <v>158</v>
      </c>
    </row>
    <row r="16" spans="1:15" ht="33.75" customHeight="1">
      <c r="A16" s="400" t="s">
        <v>13</v>
      </c>
      <c r="B16" s="401"/>
      <c r="C16" s="181" t="s">
        <v>142</v>
      </c>
      <c r="D16" s="397" t="s">
        <v>143</v>
      </c>
      <c r="E16" s="338"/>
      <c r="F16" s="398"/>
      <c r="G16" s="178" t="s">
        <v>108</v>
      </c>
      <c r="H16" s="179" t="s">
        <v>38</v>
      </c>
      <c r="I16" s="361" t="s">
        <v>16</v>
      </c>
      <c r="J16" s="362"/>
      <c r="K16" s="397" t="s">
        <v>37</v>
      </c>
      <c r="L16" s="338"/>
      <c r="M16" s="398"/>
      <c r="N16" s="397" t="s">
        <v>18</v>
      </c>
      <c r="O16" s="338"/>
    </row>
    <row r="17" spans="1:15" ht="2.25" customHeight="1">
      <c r="A17" s="17"/>
      <c r="B17" s="165"/>
      <c r="C17" s="166"/>
      <c r="D17" s="175"/>
      <c r="E17" s="175"/>
      <c r="F17" s="175"/>
      <c r="G17" s="175"/>
      <c r="H17" s="176"/>
      <c r="I17" s="172"/>
      <c r="J17" s="5"/>
      <c r="K17" s="5"/>
      <c r="L17" s="5"/>
      <c r="M17" s="5"/>
      <c r="N17" s="132"/>
      <c r="O17" s="132"/>
    </row>
    <row r="18" spans="1:15" ht="15" customHeight="1">
      <c r="A18" s="18"/>
      <c r="B18" s="46">
        <v>80</v>
      </c>
      <c r="C18" s="167" t="e">
        <f>CEILING(#REF!*C22,5)</f>
        <v>#REF!</v>
      </c>
      <c r="D18" s="6" t="e">
        <f>CEILING(#REF!*D22,5)</f>
        <v>#REF!</v>
      </c>
      <c r="E18" s="6" t="e">
        <f>CEILING(#REF!*E22,5)</f>
        <v>#REF!</v>
      </c>
      <c r="F18" s="6" t="e">
        <f>CEILING(#REF!*F22,5)</f>
        <v>#REF!</v>
      </c>
      <c r="G18" s="6" t="e">
        <f>CEILING(#REF!*G22,5)</f>
        <v>#REF!</v>
      </c>
      <c r="H18" s="168" t="e">
        <f>CEILING(#REF!*H22,5)</f>
        <v>#REF!</v>
      </c>
      <c r="I18" s="167" t="e">
        <f>CEILING(#REF!*I22,5)</f>
        <v>#REF!</v>
      </c>
      <c r="J18" s="6" t="e">
        <f>CEILING(#REF!*J22,5)</f>
        <v>#REF!</v>
      </c>
      <c r="K18" s="6" t="e">
        <f>CEILING(#REF!*K22,5)</f>
        <v>#REF!</v>
      </c>
      <c r="L18" s="6" t="e">
        <f>CEILING(#REF!*L22,5)</f>
        <v>#REF!</v>
      </c>
      <c r="M18" s="6" t="e">
        <f>CEILING(#REF!*M22,5)</f>
        <v>#REF!</v>
      </c>
      <c r="N18" s="133" t="e">
        <f>CEILING(#REF!*N22,5)</f>
        <v>#REF!</v>
      </c>
      <c r="O18" s="133" t="e">
        <f>CEILING(#REF!*O22,5)</f>
        <v>#REF!</v>
      </c>
    </row>
    <row r="19" spans="1:15" ht="15" customHeight="1">
      <c r="A19" s="19"/>
      <c r="B19" s="46">
        <v>90</v>
      </c>
      <c r="C19" s="167" t="e">
        <f>CEILING(#REF!*C22,5)</f>
        <v>#REF!</v>
      </c>
      <c r="D19" s="6" t="e">
        <f>CEILING(#REF!*D22,5)</f>
        <v>#REF!</v>
      </c>
      <c r="E19" s="6" t="e">
        <f>CEILING(#REF!*E22,5)</f>
        <v>#REF!</v>
      </c>
      <c r="F19" s="6" t="e">
        <f>CEILING(#REF!*F22,5)</f>
        <v>#REF!</v>
      </c>
      <c r="G19" s="6" t="e">
        <f>CEILING(#REF!*G22,5)</f>
        <v>#REF!</v>
      </c>
      <c r="H19" s="168" t="e">
        <f>CEILING(#REF!*H22,5)</f>
        <v>#REF!</v>
      </c>
      <c r="I19" s="167" t="e">
        <f>CEILING(#REF!*I22,5)</f>
        <v>#REF!</v>
      </c>
      <c r="J19" s="6" t="e">
        <f>CEILING(#REF!*J22,5)</f>
        <v>#REF!</v>
      </c>
      <c r="K19" s="6" t="e">
        <f>CEILING(#REF!*K22,5)</f>
        <v>#REF!</v>
      </c>
      <c r="L19" s="6" t="e">
        <f>CEILING(#REF!*L22,5)</f>
        <v>#REF!</v>
      </c>
      <c r="M19" s="6" t="e">
        <f>CEILING(#REF!*M22,5)</f>
        <v>#REF!</v>
      </c>
      <c r="N19" s="133" t="e">
        <f>CEILING(#REF!*N22,5)</f>
        <v>#REF!</v>
      </c>
      <c r="O19" s="133" t="e">
        <f>CEILING(#REF!*O22,5)</f>
        <v>#REF!</v>
      </c>
    </row>
    <row r="20" spans="1:15" ht="15" customHeight="1">
      <c r="A20" s="19"/>
      <c r="B20" s="46">
        <v>120</v>
      </c>
      <c r="C20" s="167" t="e">
        <f>CEILING(#REF!*C22,5)</f>
        <v>#REF!</v>
      </c>
      <c r="D20" s="6" t="e">
        <f>CEILING(#REF!*D22,5)</f>
        <v>#REF!</v>
      </c>
      <c r="E20" s="6" t="e">
        <f>CEILING(#REF!*E22,5)</f>
        <v>#REF!</v>
      </c>
      <c r="F20" s="6" t="e">
        <f>CEILING(#REF!*F22,5)</f>
        <v>#REF!</v>
      </c>
      <c r="G20" s="6" t="e">
        <f>CEILING(#REF!*G22,5)</f>
        <v>#REF!</v>
      </c>
      <c r="H20" s="168" t="e">
        <f>CEILING(#REF!*H22,5)</f>
        <v>#REF!</v>
      </c>
      <c r="I20" s="167" t="e">
        <f>CEILING(#REF!*I22,5)</f>
        <v>#REF!</v>
      </c>
      <c r="J20" s="6" t="e">
        <f>CEILING(#REF!*J22,5)</f>
        <v>#REF!</v>
      </c>
      <c r="K20" s="6" t="e">
        <f>CEILING(#REF!*K22,5)</f>
        <v>#REF!</v>
      </c>
      <c r="L20" s="6" t="e">
        <f>CEILING(#REF!*L22,5)</f>
        <v>#REF!</v>
      </c>
      <c r="M20" s="6" t="e">
        <f>CEILING(#REF!*M22,5)</f>
        <v>#REF!</v>
      </c>
      <c r="N20" s="133" t="e">
        <f>CEILING(#REF!*N22,5)</f>
        <v>#REF!</v>
      </c>
      <c r="O20" s="133" t="e">
        <f>CEILING(#REF!*O22,5)</f>
        <v>#REF!</v>
      </c>
    </row>
    <row r="21" spans="1:15" ht="15" customHeight="1">
      <c r="A21" s="20">
        <v>190</v>
      </c>
      <c r="B21" s="46">
        <v>140</v>
      </c>
      <c r="C21" s="167" t="e">
        <f>CEILING(#REF!*C22,5)</f>
        <v>#REF!</v>
      </c>
      <c r="D21" s="6" t="e">
        <f>CEILING(#REF!*D22,5)</f>
        <v>#REF!</v>
      </c>
      <c r="E21" s="6" t="e">
        <f>CEILING(#REF!*E22,5)</f>
        <v>#REF!</v>
      </c>
      <c r="F21" s="6" t="e">
        <f>CEILING(#REF!*F22,5)</f>
        <v>#REF!</v>
      </c>
      <c r="G21" s="6" t="e">
        <f>CEILING(#REF!*G22,5)</f>
        <v>#REF!</v>
      </c>
      <c r="H21" s="168" t="e">
        <f>CEILING(#REF!*H22,5)</f>
        <v>#REF!</v>
      </c>
      <c r="I21" s="167" t="e">
        <f>CEILING(#REF!*I22,5)</f>
        <v>#REF!</v>
      </c>
      <c r="J21" s="6" t="e">
        <f>CEILING(#REF!*J22,5)</f>
        <v>#REF!</v>
      </c>
      <c r="K21" s="6" t="e">
        <f>CEILING(#REF!*K22,5)</f>
        <v>#REF!</v>
      </c>
      <c r="L21" s="6" t="e">
        <f>CEILING(#REF!*L22,5)</f>
        <v>#REF!</v>
      </c>
      <c r="M21" s="6" t="e">
        <f>CEILING(#REF!*M22,5)</f>
        <v>#REF!</v>
      </c>
      <c r="N21" s="133" t="e">
        <f>CEILING(#REF!*N22,5)</f>
        <v>#REF!</v>
      </c>
      <c r="O21" s="133" t="e">
        <f>CEILING(#REF!*O22,5)</f>
        <v>#REF!</v>
      </c>
    </row>
    <row r="22" spans="1:15" s="9" customFormat="1" ht="15" customHeight="1">
      <c r="A22" s="19">
        <v>200</v>
      </c>
      <c r="B22" s="46">
        <v>160</v>
      </c>
      <c r="C22" s="169" t="e">
        <f>CEILING(#REF!-(#REF!*$R$3/100),5)</f>
        <v>#REF!</v>
      </c>
      <c r="D22" s="12" t="e">
        <f>CEILING(#REF!-(#REF!*$R$3/100),5)</f>
        <v>#REF!</v>
      </c>
      <c r="E22" s="12" t="e">
        <f>CEILING(#REF!-(#REF!*$R$3/100),5)</f>
        <v>#REF!</v>
      </c>
      <c r="F22" s="12" t="e">
        <f>CEILING(#REF!-(#REF!*$R$3/100),5)</f>
        <v>#REF!</v>
      </c>
      <c r="G22" s="12" t="e">
        <f>CEILING(#REF!-(#REF!*$R$3/100),5)</f>
        <v>#REF!</v>
      </c>
      <c r="H22" s="170" t="e">
        <f>CEILING(#REF!-(#REF!*$R$3/100),5)</f>
        <v>#REF!</v>
      </c>
      <c r="I22" s="169" t="e">
        <f>CEILING(#REF!-(#REF!*$R$3/100),5)</f>
        <v>#REF!</v>
      </c>
      <c r="J22" s="12" t="e">
        <f>CEILING(#REF!-(#REF!*$R$3/100),5)</f>
        <v>#REF!</v>
      </c>
      <c r="K22" s="12" t="e">
        <f>CEILING(#REF!-(#REF!*$R$3/100),5)</f>
        <v>#REF!</v>
      </c>
      <c r="L22" s="12" t="e">
        <f>CEILING(#REF!-(#REF!*$R$3/100),5)</f>
        <v>#REF!</v>
      </c>
      <c r="M22" s="12" t="e">
        <f>CEILING(#REF!-(#REF!*$R$3/100),5)</f>
        <v>#REF!</v>
      </c>
      <c r="N22" s="134" t="e">
        <f>CEILING(#REF!-(#REF!*$R$3/100),5)</f>
        <v>#REF!</v>
      </c>
      <c r="O22" s="134" t="e">
        <f>CEILING(#REF!-(#REF!*$R$3/100),5)</f>
        <v>#REF!</v>
      </c>
    </row>
    <row r="23" spans="1:15" ht="15" customHeight="1">
      <c r="A23" s="19"/>
      <c r="B23" s="38">
        <v>180</v>
      </c>
      <c r="C23" s="167" t="e">
        <f>CEILING(#REF!*C22,5)</f>
        <v>#REF!</v>
      </c>
      <c r="D23" s="6" t="e">
        <f>CEILING(#REF!*D22,5)</f>
        <v>#REF!</v>
      </c>
      <c r="E23" s="6" t="e">
        <f>CEILING(#REF!*E22,5)</f>
        <v>#REF!</v>
      </c>
      <c r="F23" s="6" t="e">
        <f>CEILING(#REF!*F22,5)</f>
        <v>#REF!</v>
      </c>
      <c r="G23" s="6" t="e">
        <f>CEILING(#REF!*G22,5)</f>
        <v>#REF!</v>
      </c>
      <c r="H23" s="168" t="e">
        <f>CEILING(#REF!*H22,5)</f>
        <v>#REF!</v>
      </c>
      <c r="I23" s="167" t="e">
        <f>CEILING(#REF!*I22,5)</f>
        <v>#REF!</v>
      </c>
      <c r="J23" s="6" t="e">
        <f>CEILING(#REF!*J22,5)</f>
        <v>#REF!</v>
      </c>
      <c r="K23" s="6" t="e">
        <f>CEILING(#REF!*K22,5)</f>
        <v>#REF!</v>
      </c>
      <c r="L23" s="6" t="e">
        <f>CEILING(#REF!*L22,5)</f>
        <v>#REF!</v>
      </c>
      <c r="M23" s="6" t="e">
        <f>CEILING(#REF!*M22,5)</f>
        <v>#REF!</v>
      </c>
      <c r="N23" s="133" t="e">
        <f>CEILING(#REF!*N22,5)</f>
        <v>#REF!</v>
      </c>
      <c r="O23" s="133" t="e">
        <f>CEILING(#REF!*O22,5)</f>
        <v>#REF!</v>
      </c>
    </row>
    <row r="24" spans="1:15" ht="15" customHeight="1">
      <c r="A24" s="21"/>
      <c r="B24" s="137">
        <v>200</v>
      </c>
      <c r="C24" s="167" t="e">
        <f>CEILING(#REF!*C22,5)</f>
        <v>#REF!</v>
      </c>
      <c r="D24" s="6" t="e">
        <f>CEILING(#REF!*D22,5)</f>
        <v>#REF!</v>
      </c>
      <c r="E24" s="6" t="e">
        <f>CEILING(#REF!*E22,5)</f>
        <v>#REF!</v>
      </c>
      <c r="F24" s="6" t="e">
        <f>CEILING(#REF!*F22,5)</f>
        <v>#REF!</v>
      </c>
      <c r="G24" s="6" t="e">
        <f>CEILING(#REF!*G22,5)</f>
        <v>#REF!</v>
      </c>
      <c r="H24" s="168" t="e">
        <f>CEILING(#REF!*H22,5)</f>
        <v>#REF!</v>
      </c>
      <c r="I24" s="167" t="e">
        <f>CEILING(#REF!*I22,5)</f>
        <v>#REF!</v>
      </c>
      <c r="J24" s="6" t="e">
        <f>CEILING(#REF!*J22,5)</f>
        <v>#REF!</v>
      </c>
      <c r="K24" s="6" t="e">
        <f>CEILING(#REF!*K22,5)</f>
        <v>#REF!</v>
      </c>
      <c r="L24" s="6" t="e">
        <f>CEILING(#REF!*L22,5)</f>
        <v>#REF!</v>
      </c>
      <c r="M24" s="6" t="e">
        <f>CEILING(#REF!*M22,5)</f>
        <v>#REF!</v>
      </c>
      <c r="N24" s="133" t="e">
        <f>CEILING(#REF!*N22,5)</f>
        <v>#REF!</v>
      </c>
      <c r="O24" s="133" t="e">
        <f>CEILING(#REF!*O22,5)</f>
        <v>#REF!</v>
      </c>
    </row>
    <row r="25" spans="1:8" ht="11.25" customHeight="1">
      <c r="A25" s="25"/>
      <c r="B25" s="25"/>
      <c r="C25" s="26"/>
      <c r="D25" s="26"/>
      <c r="E25" s="26"/>
      <c r="F25" s="26"/>
      <c r="G25" s="26"/>
      <c r="H25" s="26"/>
    </row>
    <row r="26" spans="1:13" ht="37.5" customHeight="1">
      <c r="A26" s="404" t="s">
        <v>15</v>
      </c>
      <c r="B26" s="342"/>
      <c r="C26" s="82" t="s">
        <v>134</v>
      </c>
      <c r="D26" s="24" t="s">
        <v>135</v>
      </c>
      <c r="E26" s="24" t="s">
        <v>136</v>
      </c>
      <c r="F26" s="23" t="s">
        <v>137</v>
      </c>
      <c r="G26" s="83" t="s">
        <v>156</v>
      </c>
      <c r="H26" s="82" t="s">
        <v>138</v>
      </c>
      <c r="I26" s="24" t="s">
        <v>139</v>
      </c>
      <c r="J26" s="24" t="s">
        <v>140</v>
      </c>
      <c r="K26" s="24" t="s">
        <v>120</v>
      </c>
      <c r="L26" s="23" t="s">
        <v>121</v>
      </c>
      <c r="M26" s="193" t="s">
        <v>170</v>
      </c>
    </row>
    <row r="27" spans="1:13" ht="33.75" customHeight="1">
      <c r="A27" s="399" t="s">
        <v>20</v>
      </c>
      <c r="B27" s="379"/>
      <c r="C27" s="337" t="s">
        <v>69</v>
      </c>
      <c r="D27" s="338"/>
      <c r="E27" s="338"/>
      <c r="F27" s="338"/>
      <c r="G27" s="83" t="s">
        <v>35</v>
      </c>
      <c r="H27" s="337" t="s">
        <v>34</v>
      </c>
      <c r="I27" s="338"/>
      <c r="J27" s="338"/>
      <c r="K27" s="338"/>
      <c r="L27" s="338"/>
      <c r="M27" s="341" t="s">
        <v>165</v>
      </c>
    </row>
    <row r="28" spans="1:15" ht="33.75" customHeight="1">
      <c r="A28" s="399" t="s">
        <v>2</v>
      </c>
      <c r="B28" s="379"/>
      <c r="C28" s="164" t="s">
        <v>19</v>
      </c>
      <c r="D28" s="31" t="s">
        <v>22</v>
      </c>
      <c r="E28" s="31" t="s">
        <v>100</v>
      </c>
      <c r="F28" s="131" t="s">
        <v>21</v>
      </c>
      <c r="G28" s="171" t="s">
        <v>21</v>
      </c>
      <c r="H28" s="164" t="s">
        <v>141</v>
      </c>
      <c r="I28" s="31" t="s">
        <v>39</v>
      </c>
      <c r="J28" s="31" t="s">
        <v>100</v>
      </c>
      <c r="K28" s="31" t="s">
        <v>4</v>
      </c>
      <c r="L28" s="131" t="s">
        <v>3</v>
      </c>
      <c r="M28" s="341"/>
      <c r="N28" s="117"/>
      <c r="O28" s="117"/>
    </row>
    <row r="29" spans="1:15" ht="33.75" customHeight="1">
      <c r="A29" s="400" t="s">
        <v>13</v>
      </c>
      <c r="B29" s="401"/>
      <c r="C29" s="177" t="s">
        <v>37</v>
      </c>
      <c r="D29" s="362" t="s">
        <v>102</v>
      </c>
      <c r="E29" s="362"/>
      <c r="F29" s="23" t="s">
        <v>17</v>
      </c>
      <c r="G29" s="83" t="s">
        <v>17</v>
      </c>
      <c r="H29" s="177" t="s">
        <v>37</v>
      </c>
      <c r="I29" s="362" t="s">
        <v>17</v>
      </c>
      <c r="J29" s="362"/>
      <c r="K29" s="362"/>
      <c r="L29" s="397"/>
      <c r="M29" s="341"/>
      <c r="N29" s="117"/>
      <c r="O29" s="117"/>
    </row>
    <row r="30" spans="1:15" ht="2.25" customHeight="1">
      <c r="A30" s="17"/>
      <c r="B30" s="165"/>
      <c r="C30" s="172"/>
      <c r="D30" s="5"/>
      <c r="E30" s="5"/>
      <c r="F30" s="132"/>
      <c r="G30" s="173"/>
      <c r="H30" s="172"/>
      <c r="I30" s="5"/>
      <c r="J30" s="5"/>
      <c r="K30" s="5"/>
      <c r="L30" s="132"/>
      <c r="M30" s="194"/>
      <c r="N30" s="117"/>
      <c r="O30" s="117"/>
    </row>
    <row r="31" spans="1:15" ht="15" customHeight="1">
      <c r="A31" s="18"/>
      <c r="B31" s="46">
        <v>80</v>
      </c>
      <c r="C31" s="167" t="e">
        <f>CEILING(#REF!*C35,5)</f>
        <v>#REF!</v>
      </c>
      <c r="D31" s="6" t="e">
        <f>CEILING(#REF!*D35,5)</f>
        <v>#REF!</v>
      </c>
      <c r="E31" s="6" t="e">
        <f>CEILING(#REF!*E35,5)</f>
        <v>#REF!</v>
      </c>
      <c r="F31" s="133" t="e">
        <f>CEILING(#REF!*F35,5)</f>
        <v>#REF!</v>
      </c>
      <c r="G31" s="168" t="e">
        <f>CEILING(#REF!*G35,5)</f>
        <v>#REF!</v>
      </c>
      <c r="H31" s="6" t="e">
        <f>CEILING(#REF!*H35,5)</f>
        <v>#REF!</v>
      </c>
      <c r="I31" s="6" t="e">
        <f>CEILING(#REF!*I35,5)</f>
        <v>#REF!</v>
      </c>
      <c r="J31" s="6" t="e">
        <f>CEILING(#REF!*J35,5)</f>
        <v>#REF!</v>
      </c>
      <c r="K31" s="6" t="e">
        <f>CEILING(#REF!*K35,5)</f>
        <v>#REF!</v>
      </c>
      <c r="L31" s="133" t="e">
        <f>CEILING(#REF!*L35,5)</f>
        <v>#REF!</v>
      </c>
      <c r="M31" s="195" t="e">
        <f>CEILING(#REF!*(100-R4)/100*#REF!+#REF!*0.8,5)</f>
        <v>#REF!</v>
      </c>
      <c r="N31" s="1"/>
      <c r="O31" s="1"/>
    </row>
    <row r="32" spans="1:13" ht="15" customHeight="1">
      <c r="A32" s="19"/>
      <c r="B32" s="46">
        <v>90</v>
      </c>
      <c r="C32" s="167" t="e">
        <f>CEILING(#REF!*C35,5)</f>
        <v>#REF!</v>
      </c>
      <c r="D32" s="6" t="e">
        <f>CEILING(#REF!*D35,5)</f>
        <v>#REF!</v>
      </c>
      <c r="E32" s="6" t="e">
        <f>CEILING(#REF!*E35,5)</f>
        <v>#REF!</v>
      </c>
      <c r="F32" s="133" t="e">
        <f>CEILING(#REF!*F35,5)</f>
        <v>#REF!</v>
      </c>
      <c r="G32" s="168" t="e">
        <f>CEILING(#REF!*G35,5)</f>
        <v>#REF!</v>
      </c>
      <c r="H32" s="6" t="e">
        <f>CEILING(#REF!*H35,5)</f>
        <v>#REF!</v>
      </c>
      <c r="I32" s="6" t="e">
        <f>CEILING(#REF!*I35,5)</f>
        <v>#REF!</v>
      </c>
      <c r="J32" s="6" t="e">
        <f>CEILING(#REF!*J35,5)</f>
        <v>#REF!</v>
      </c>
      <c r="K32" s="6" t="e">
        <f>CEILING(#REF!*K35,5)</f>
        <v>#REF!</v>
      </c>
      <c r="L32" s="133" t="e">
        <f>CEILING(#REF!*L35,5)</f>
        <v>#REF!</v>
      </c>
      <c r="M32" s="196" t="e">
        <f>CEILING(#REF!*(100-R4)/100*#REF!+#REF!*0.8,5)</f>
        <v>#REF!</v>
      </c>
    </row>
    <row r="33" spans="1:13" ht="15" customHeight="1">
      <c r="A33" s="19"/>
      <c r="B33" s="46">
        <v>120</v>
      </c>
      <c r="C33" s="167" t="e">
        <f>CEILING(#REF!*C35,5)</f>
        <v>#REF!</v>
      </c>
      <c r="D33" s="6" t="e">
        <f>CEILING(#REF!*D35,5)</f>
        <v>#REF!</v>
      </c>
      <c r="E33" s="6" t="e">
        <f>CEILING(#REF!*E35,5)</f>
        <v>#REF!</v>
      </c>
      <c r="F33" s="133" t="e">
        <f>CEILING(#REF!*F35,5)</f>
        <v>#REF!</v>
      </c>
      <c r="G33" s="168" t="e">
        <f>CEILING(#REF!*G35,5)</f>
        <v>#REF!</v>
      </c>
      <c r="H33" s="6" t="e">
        <f>CEILING(#REF!*H35,5)</f>
        <v>#REF!</v>
      </c>
      <c r="I33" s="6" t="e">
        <f>CEILING(#REF!*I35,5)</f>
        <v>#REF!</v>
      </c>
      <c r="J33" s="6" t="e">
        <f>CEILING(#REF!*J35,5)</f>
        <v>#REF!</v>
      </c>
      <c r="K33" s="6" t="e">
        <f>CEILING(#REF!*K35,5)</f>
        <v>#REF!</v>
      </c>
      <c r="L33" s="133" t="e">
        <f>CEILING(#REF!*L35,5)</f>
        <v>#REF!</v>
      </c>
      <c r="M33" s="196" t="e">
        <f>CEILING(#REF!*(100-R4)/100*#REF!+#REF!,5)</f>
        <v>#REF!</v>
      </c>
    </row>
    <row r="34" spans="1:13" ht="15" customHeight="1">
      <c r="A34" s="20">
        <v>190</v>
      </c>
      <c r="B34" s="46">
        <v>140</v>
      </c>
      <c r="C34" s="167" t="e">
        <f>CEILING(#REF!*C35,5)</f>
        <v>#REF!</v>
      </c>
      <c r="D34" s="6" t="e">
        <f>CEILING(#REF!*D35,5)</f>
        <v>#REF!</v>
      </c>
      <c r="E34" s="6" t="e">
        <f>CEILING(#REF!*E35,5)</f>
        <v>#REF!</v>
      </c>
      <c r="F34" s="133" t="e">
        <f>CEILING(#REF!*F35,5)</f>
        <v>#REF!</v>
      </c>
      <c r="G34" s="168" t="e">
        <f>CEILING(#REF!*G35,5)</f>
        <v>#REF!</v>
      </c>
      <c r="H34" s="6" t="e">
        <f>CEILING(#REF!*H35,5)</f>
        <v>#REF!</v>
      </c>
      <c r="I34" s="6" t="e">
        <f>CEILING(#REF!*I35,5)</f>
        <v>#REF!</v>
      </c>
      <c r="J34" s="6" t="e">
        <f>CEILING(#REF!*J35,5)</f>
        <v>#REF!</v>
      </c>
      <c r="K34" s="6" t="e">
        <f>CEILING(#REF!*K35,5)</f>
        <v>#REF!</v>
      </c>
      <c r="L34" s="133" t="e">
        <f>CEILING(#REF!*L35,5)</f>
        <v>#REF!</v>
      </c>
      <c r="M34" s="196" t="e">
        <f>CEILING(#REF!*(100-R4)/100*#REF!+#REF!,5)</f>
        <v>#REF!</v>
      </c>
    </row>
    <row r="35" spans="1:13" s="9" customFormat="1" ht="15" customHeight="1">
      <c r="A35" s="19">
        <v>200</v>
      </c>
      <c r="B35" s="46">
        <v>160</v>
      </c>
      <c r="C35" s="169" t="e">
        <f>CEILING(#REF!-(#REF!*$R$3/100),5)</f>
        <v>#REF!</v>
      </c>
      <c r="D35" s="12" t="e">
        <f>CEILING(#REF!-(#REF!*$R$3/100),5)</f>
        <v>#REF!</v>
      </c>
      <c r="E35" s="12" t="e">
        <f>CEILING(#REF!-(#REF!*$R$3/100),5)</f>
        <v>#REF!</v>
      </c>
      <c r="F35" s="134" t="e">
        <f>CEILING(#REF!-(#REF!*$R$3/100),5)</f>
        <v>#REF!</v>
      </c>
      <c r="G35" s="170" t="e">
        <f>CEILING(#REF!-(#REF!*$R$3/100),5)</f>
        <v>#REF!</v>
      </c>
      <c r="H35" s="12" t="e">
        <f>CEILING(#REF!-(#REF!*$R$2/100),5)</f>
        <v>#REF!</v>
      </c>
      <c r="I35" s="12" t="e">
        <f>CEILING(#REF!-(#REF!*$R$2/100),5)</f>
        <v>#REF!</v>
      </c>
      <c r="J35" s="12" t="e">
        <f>CEILING(#REF!-(#REF!*$R$2/100),5)</f>
        <v>#REF!</v>
      </c>
      <c r="K35" s="12" t="e">
        <f>CEILING(#REF!-(#REF!*$R$2/100),5)</f>
        <v>#REF!</v>
      </c>
      <c r="L35" s="134" t="e">
        <f>CEILING(#REF!-(#REF!*R2/100),5)</f>
        <v>#REF!</v>
      </c>
      <c r="M35" s="197" t="e">
        <f>CEILING(#REF!*(100-R4)/100+#REF!,5)</f>
        <v>#REF!</v>
      </c>
    </row>
    <row r="36" spans="1:13" ht="15" customHeight="1">
      <c r="A36" s="19"/>
      <c r="B36" s="38">
        <v>180</v>
      </c>
      <c r="C36" s="167" t="e">
        <f>CEILING(#REF!*C35,5)</f>
        <v>#REF!</v>
      </c>
      <c r="D36" s="6" t="e">
        <f>CEILING(#REF!*D35,5)</f>
        <v>#REF!</v>
      </c>
      <c r="E36" s="6" t="e">
        <f>CEILING(#REF!*E35,5)</f>
        <v>#REF!</v>
      </c>
      <c r="F36" s="133" t="e">
        <f>CEILING(#REF!*F35,5)</f>
        <v>#REF!</v>
      </c>
      <c r="G36" s="168" t="e">
        <f>CEILING(#REF!*G35,5)</f>
        <v>#REF!</v>
      </c>
      <c r="H36" s="6" t="s">
        <v>38</v>
      </c>
      <c r="I36" s="6" t="e">
        <f>CEILING(#REF!*I35,5)</f>
        <v>#REF!</v>
      </c>
      <c r="J36" s="6" t="e">
        <f>CEILING(#REF!*J35,5)</f>
        <v>#REF!</v>
      </c>
      <c r="K36" s="6" t="e">
        <f>CEILING(#REF!*K35,5)</f>
        <v>#REF!</v>
      </c>
      <c r="L36" s="133" t="e">
        <f>CEILING(#REF!*L35,5)</f>
        <v>#REF!</v>
      </c>
      <c r="M36" s="196" t="e">
        <f>CEILING(#REF!*(100-R4)/100*#REF!+#REF!*1.6,5)</f>
        <v>#REF!</v>
      </c>
    </row>
    <row r="37" spans="1:13" ht="15" customHeight="1">
      <c r="A37" s="21"/>
      <c r="B37" s="137">
        <v>200</v>
      </c>
      <c r="C37" s="167" t="e">
        <f>CEILING(#REF!*C35,5)</f>
        <v>#REF!</v>
      </c>
      <c r="D37" s="6" t="e">
        <f>CEILING(#REF!*D35,5)</f>
        <v>#REF!</v>
      </c>
      <c r="E37" s="6" t="e">
        <f>CEILING(#REF!*E35,5)</f>
        <v>#REF!</v>
      </c>
      <c r="F37" s="133" t="e">
        <f>CEILING(#REF!*F35,5)</f>
        <v>#REF!</v>
      </c>
      <c r="G37" s="168" t="e">
        <f>CEILING(#REF!*G35,5)</f>
        <v>#REF!</v>
      </c>
      <c r="H37" s="6" t="s">
        <v>38</v>
      </c>
      <c r="I37" s="6" t="e">
        <f>CEILING(#REF!*I35,5)</f>
        <v>#REF!</v>
      </c>
      <c r="J37" s="6" t="e">
        <f>CEILING(#REF!*J35,5)</f>
        <v>#REF!</v>
      </c>
      <c r="K37" s="6" t="e">
        <f>CEILING(#REF!*K35,5)</f>
        <v>#REF!</v>
      </c>
      <c r="L37" s="133" t="e">
        <f>CEILING(#REF!*L35,5)</f>
        <v>#REF!</v>
      </c>
      <c r="M37" s="196" t="e">
        <f>CEILING(#REF!*(100-R4)/100*#REF!+#REF!*1.6,5)</f>
        <v>#REF!</v>
      </c>
    </row>
    <row r="38" spans="1:6" ht="8.25" customHeight="1">
      <c r="A38" s="29"/>
      <c r="B38" s="14"/>
      <c r="C38" s="8"/>
      <c r="D38" s="8"/>
      <c r="E38" s="8"/>
      <c r="F38" s="28"/>
    </row>
    <row r="39" spans="1:11" ht="12.75">
      <c r="A39" s="355" t="s">
        <v>68</v>
      </c>
      <c r="B39" s="355"/>
      <c r="C39" s="355"/>
      <c r="D39" s="355"/>
      <c r="E39" s="355"/>
      <c r="F39" s="355"/>
      <c r="G39" s="355"/>
      <c r="H39" s="355"/>
      <c r="K39" t="s">
        <v>169</v>
      </c>
    </row>
    <row r="40" spans="1:12" ht="21" customHeight="1">
      <c r="A40" s="355" t="s">
        <v>5</v>
      </c>
      <c r="B40" s="355"/>
      <c r="C40" s="355"/>
      <c r="D40" s="355"/>
      <c r="E40" s="355"/>
      <c r="F40" s="355"/>
      <c r="G40" s="355"/>
      <c r="H40" s="355"/>
      <c r="K40" s="405" t="s">
        <v>29</v>
      </c>
      <c r="L40" s="406"/>
    </row>
    <row r="41" spans="1:12" ht="18" customHeight="1">
      <c r="A41" s="356" t="s">
        <v>11</v>
      </c>
      <c r="B41" s="356"/>
      <c r="C41" s="356"/>
      <c r="D41" s="356"/>
      <c r="E41" s="356"/>
      <c r="F41" s="356"/>
      <c r="G41" s="356"/>
      <c r="H41" s="356"/>
      <c r="K41" s="30" t="s">
        <v>32</v>
      </c>
      <c r="L41" s="4" t="e">
        <f>CEILING(L42*0.57,10)</f>
        <v>#REF!</v>
      </c>
    </row>
    <row r="42" spans="1:12" ht="12.75" customHeight="1">
      <c r="A42" s="353" t="s">
        <v>7</v>
      </c>
      <c r="B42" s="353"/>
      <c r="C42" s="353"/>
      <c r="D42" s="353"/>
      <c r="E42" s="353"/>
      <c r="F42" s="353"/>
      <c r="G42" s="353"/>
      <c r="H42" s="353"/>
      <c r="K42" s="30" t="s">
        <v>30</v>
      </c>
      <c r="L42" s="130" t="e">
        <f>#REF!</f>
        <v>#REF!</v>
      </c>
    </row>
    <row r="43" spans="1:12" ht="14.25">
      <c r="A43" s="354" t="s">
        <v>12</v>
      </c>
      <c r="B43" s="354"/>
      <c r="C43" s="354"/>
      <c r="D43" s="354"/>
      <c r="E43" s="354"/>
      <c r="F43" s="354"/>
      <c r="G43" s="354"/>
      <c r="H43" s="354"/>
      <c r="K43" s="30" t="s">
        <v>31</v>
      </c>
      <c r="L43" s="4" t="e">
        <f>CEILING(L42*1.25,10)</f>
        <v>#REF!</v>
      </c>
    </row>
    <row r="44" ht="8.25" customHeight="1"/>
    <row r="45" spans="1:8" ht="12.75">
      <c r="A45" t="s">
        <v>40</v>
      </c>
      <c r="H45" t="s">
        <v>8</v>
      </c>
    </row>
    <row r="46" spans="1:8" ht="15.75" customHeight="1">
      <c r="A46" t="s">
        <v>127</v>
      </c>
      <c r="H46" t="s">
        <v>9</v>
      </c>
    </row>
    <row r="47" spans="1:8" ht="12.75">
      <c r="A47" t="s">
        <v>10</v>
      </c>
      <c r="H47" t="s">
        <v>10</v>
      </c>
    </row>
  </sheetData>
  <sheetProtection/>
  <mergeCells count="27">
    <mergeCell ref="A26:B26"/>
    <mergeCell ref="A43:H43"/>
    <mergeCell ref="K40:L40"/>
    <mergeCell ref="A39:H39"/>
    <mergeCell ref="A40:H40"/>
    <mergeCell ref="A41:H41"/>
    <mergeCell ref="A42:H42"/>
    <mergeCell ref="A16:B16"/>
    <mergeCell ref="I29:L29"/>
    <mergeCell ref="D29:E29"/>
    <mergeCell ref="C27:F27"/>
    <mergeCell ref="H27:L27"/>
    <mergeCell ref="C9:H9"/>
    <mergeCell ref="C10:H10"/>
    <mergeCell ref="A13:B13"/>
    <mergeCell ref="A14:B14"/>
    <mergeCell ref="I16:J16"/>
    <mergeCell ref="M27:M29"/>
    <mergeCell ref="K16:M16"/>
    <mergeCell ref="I14:O14"/>
    <mergeCell ref="N16:O16"/>
    <mergeCell ref="A27:B27"/>
    <mergeCell ref="A28:B28"/>
    <mergeCell ref="A29:B29"/>
    <mergeCell ref="C14:H14"/>
    <mergeCell ref="D16:F16"/>
    <mergeCell ref="A15:B15"/>
  </mergeCells>
  <printOptions/>
  <pageMargins left="0.35433070866141736" right="0.1968503937007874" top="0.2755905511811024" bottom="0.1968503937007874" header="0.1968503937007874" footer="0.196850393700787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2" width="6.00390625" style="0" customWidth="1"/>
    <col min="3" max="16" width="14.25390625" style="0" customWidth="1"/>
    <col min="17" max="17" width="14.375" style="0" customWidth="1"/>
  </cols>
  <sheetData>
    <row r="1" ht="2.25" customHeight="1"/>
    <row r="2" spans="1:18" s="43" customFormat="1" ht="15.75">
      <c r="A2" s="27"/>
      <c r="R2" s="13"/>
    </row>
    <row r="3" spans="1:18" s="43" customFormat="1" ht="24.75" customHeight="1">
      <c r="A3" s="201"/>
      <c r="H3" s="198" t="s">
        <v>194</v>
      </c>
      <c r="I3" s="198"/>
      <c r="J3" s="198"/>
      <c r="K3" s="198"/>
      <c r="R3" s="13"/>
    </row>
    <row r="4" spans="1:19" s="43" customFormat="1" ht="15.75">
      <c r="A4" s="201"/>
      <c r="H4" s="318" t="s">
        <v>319</v>
      </c>
      <c r="I4" s="202"/>
      <c r="J4" s="202"/>
      <c r="K4" s="202"/>
      <c r="P4" s="203"/>
      <c r="R4" s="13"/>
      <c r="S4"/>
    </row>
    <row r="5" spans="14:19" s="43" customFormat="1" ht="12.75">
      <c r="N5" s="13"/>
      <c r="P5" s="156"/>
      <c r="R5" s="13"/>
      <c r="S5"/>
    </row>
    <row r="6" ht="12.75" hidden="1"/>
    <row r="7" spans="1:2" ht="3.75" customHeight="1" thickBot="1">
      <c r="A7" s="10"/>
      <c r="B7" s="10"/>
    </row>
    <row r="8" spans="1:17" s="43" customFormat="1" ht="16.5" customHeight="1" thickBot="1">
      <c r="A8" s="436" t="s">
        <v>196</v>
      </c>
      <c r="B8" s="436"/>
      <c r="C8" s="439" t="s">
        <v>197</v>
      </c>
      <c r="D8" s="439"/>
      <c r="E8" s="439"/>
      <c r="F8" s="439"/>
      <c r="G8" s="439"/>
      <c r="H8" s="420"/>
      <c r="I8" s="420" t="s">
        <v>198</v>
      </c>
      <c r="J8" s="421"/>
      <c r="K8" s="421"/>
      <c r="L8" s="421"/>
      <c r="M8" s="421"/>
      <c r="N8" s="421"/>
      <c r="O8" s="421"/>
      <c r="P8" s="421"/>
      <c r="Q8" s="324"/>
    </row>
    <row r="9" spans="1:17" s="43" customFormat="1" ht="36" customHeight="1">
      <c r="A9" s="422" t="s">
        <v>15</v>
      </c>
      <c r="B9" s="423"/>
      <c r="C9" s="257" t="s">
        <v>128</v>
      </c>
      <c r="D9" s="204" t="s">
        <v>129</v>
      </c>
      <c r="E9" s="204" t="s">
        <v>132</v>
      </c>
      <c r="F9" s="204" t="s">
        <v>130</v>
      </c>
      <c r="G9" s="204" t="s">
        <v>107</v>
      </c>
      <c r="H9" s="205" t="s">
        <v>106</v>
      </c>
      <c r="I9" s="206" t="s">
        <v>14</v>
      </c>
      <c r="J9" s="207" t="s">
        <v>103</v>
      </c>
      <c r="K9" s="207" t="s">
        <v>131</v>
      </c>
      <c r="L9" s="207" t="s">
        <v>159</v>
      </c>
      <c r="M9" s="207" t="s">
        <v>199</v>
      </c>
      <c r="N9" s="207" t="s">
        <v>155</v>
      </c>
      <c r="O9" s="207" t="s">
        <v>133</v>
      </c>
      <c r="P9" s="320" t="s">
        <v>157</v>
      </c>
      <c r="Q9" s="326" t="s">
        <v>320</v>
      </c>
    </row>
    <row r="10" spans="1:17" s="43" customFormat="1" ht="20.25" customHeight="1">
      <c r="A10" s="424" t="s">
        <v>200</v>
      </c>
      <c r="B10" s="425"/>
      <c r="C10" s="428" t="s">
        <v>201</v>
      </c>
      <c r="D10" s="412"/>
      <c r="E10" s="412"/>
      <c r="F10" s="412"/>
      <c r="G10" s="412"/>
      <c r="H10" s="429"/>
      <c r="I10" s="426" t="s">
        <v>202</v>
      </c>
      <c r="J10" s="427"/>
      <c r="K10" s="427"/>
      <c r="L10" s="427"/>
      <c r="M10" s="427"/>
      <c r="N10" s="427"/>
      <c r="O10" s="427"/>
      <c r="P10" s="427"/>
      <c r="Q10" s="324" t="s">
        <v>321</v>
      </c>
    </row>
    <row r="11" spans="1:17" s="43" customFormat="1" ht="45.75" customHeight="1">
      <c r="A11" s="424" t="s">
        <v>2</v>
      </c>
      <c r="B11" s="425"/>
      <c r="C11" s="227" t="s">
        <v>203</v>
      </c>
      <c r="D11" s="210" t="s">
        <v>204</v>
      </c>
      <c r="E11" s="210" t="s">
        <v>205</v>
      </c>
      <c r="F11" s="210" t="s">
        <v>206</v>
      </c>
      <c r="G11" s="444" t="s">
        <v>207</v>
      </c>
      <c r="H11" s="211" t="s">
        <v>208</v>
      </c>
      <c r="I11" s="209" t="s">
        <v>209</v>
      </c>
      <c r="J11" s="210" t="s">
        <v>210</v>
      </c>
      <c r="K11" s="210" t="s">
        <v>211</v>
      </c>
      <c r="L11" s="210" t="s">
        <v>212</v>
      </c>
      <c r="M11" s="212" t="s">
        <v>213</v>
      </c>
      <c r="N11" s="210" t="s">
        <v>214</v>
      </c>
      <c r="O11" s="210" t="s">
        <v>215</v>
      </c>
      <c r="P11" s="321" t="s">
        <v>214</v>
      </c>
      <c r="Q11" s="324" t="s">
        <v>321</v>
      </c>
    </row>
    <row r="12" spans="1:17" s="43" customFormat="1" ht="31.5" customHeight="1">
      <c r="A12" s="446" t="s">
        <v>216</v>
      </c>
      <c r="B12" s="447"/>
      <c r="C12" s="227" t="s">
        <v>217</v>
      </c>
      <c r="D12" s="416" t="s">
        <v>218</v>
      </c>
      <c r="E12" s="416"/>
      <c r="F12" s="416"/>
      <c r="G12" s="445"/>
      <c r="H12" s="214" t="s">
        <v>38</v>
      </c>
      <c r="I12" s="430" t="s">
        <v>219</v>
      </c>
      <c r="J12" s="416"/>
      <c r="K12" s="431" t="s">
        <v>220</v>
      </c>
      <c r="L12" s="432"/>
      <c r="M12" s="432"/>
      <c r="N12" s="433"/>
      <c r="O12" s="434" t="s">
        <v>221</v>
      </c>
      <c r="P12" s="435"/>
      <c r="Q12" s="324" t="s">
        <v>321</v>
      </c>
    </row>
    <row r="13" spans="1:17" s="43" customFormat="1" ht="14.25" customHeight="1">
      <c r="A13" s="443" t="s">
        <v>222</v>
      </c>
      <c r="B13" s="443"/>
      <c r="C13" s="231">
        <v>23</v>
      </c>
      <c r="D13" s="216">
        <v>32</v>
      </c>
      <c r="E13" s="216">
        <v>28</v>
      </c>
      <c r="F13" s="216">
        <v>26</v>
      </c>
      <c r="G13" s="217">
        <v>17</v>
      </c>
      <c r="H13" s="218">
        <v>21</v>
      </c>
      <c r="I13" s="215">
        <v>25</v>
      </c>
      <c r="J13" s="216">
        <v>23</v>
      </c>
      <c r="K13" s="216">
        <v>29</v>
      </c>
      <c r="L13" s="216">
        <v>23</v>
      </c>
      <c r="M13" s="216">
        <v>23</v>
      </c>
      <c r="N13" s="216">
        <v>23</v>
      </c>
      <c r="O13" s="216">
        <v>25</v>
      </c>
      <c r="P13" s="322">
        <v>23</v>
      </c>
      <c r="Q13" s="324"/>
    </row>
    <row r="14" spans="1:17" s="43" customFormat="1" ht="18.75" customHeight="1" thickBot="1">
      <c r="A14" s="443" t="s">
        <v>223</v>
      </c>
      <c r="B14" s="443"/>
      <c r="C14" s="233" t="s">
        <v>224</v>
      </c>
      <c r="D14" s="220" t="s">
        <v>225</v>
      </c>
      <c r="E14" s="220" t="s">
        <v>226</v>
      </c>
      <c r="F14" s="220" t="s">
        <v>227</v>
      </c>
      <c r="G14" s="221" t="s">
        <v>228</v>
      </c>
      <c r="H14" s="222" t="s">
        <v>225</v>
      </c>
      <c r="I14" s="219" t="s">
        <v>224</v>
      </c>
      <c r="J14" s="220" t="s">
        <v>228</v>
      </c>
      <c r="K14" s="220" t="s">
        <v>229</v>
      </c>
      <c r="L14" s="220" t="s">
        <v>227</v>
      </c>
      <c r="M14" s="220" t="s">
        <v>224</v>
      </c>
      <c r="N14" s="220" t="s">
        <v>224</v>
      </c>
      <c r="O14" s="220" t="s">
        <v>230</v>
      </c>
      <c r="P14" s="323" t="s">
        <v>230</v>
      </c>
      <c r="Q14" s="324"/>
    </row>
    <row r="15" spans="1:18" ht="15" customHeight="1">
      <c r="A15" s="248"/>
      <c r="B15" s="249">
        <v>80</v>
      </c>
      <c r="C15" s="244">
        <v>48750</v>
      </c>
      <c r="D15" s="235">
        <v>49400</v>
      </c>
      <c r="E15" s="235">
        <v>42900</v>
      </c>
      <c r="F15" s="235">
        <v>39650</v>
      </c>
      <c r="G15" s="235">
        <v>44850</v>
      </c>
      <c r="H15" s="255">
        <v>41600</v>
      </c>
      <c r="I15" s="234">
        <v>29280</v>
      </c>
      <c r="J15" s="235">
        <v>27240</v>
      </c>
      <c r="K15" s="235">
        <v>31380</v>
      </c>
      <c r="L15" s="235">
        <v>23340</v>
      </c>
      <c r="M15" s="235">
        <v>21900</v>
      </c>
      <c r="N15" s="235">
        <v>20520</v>
      </c>
      <c r="O15" s="235">
        <v>23820</v>
      </c>
      <c r="P15" s="255">
        <v>18660</v>
      </c>
      <c r="Q15" s="6">
        <v>24530</v>
      </c>
      <c r="R15" s="26"/>
    </row>
    <row r="16" spans="1:18" ht="15" customHeight="1">
      <c r="A16" s="250"/>
      <c r="B16" s="249">
        <v>90</v>
      </c>
      <c r="C16" s="245">
        <v>52500</v>
      </c>
      <c r="D16" s="6">
        <v>53200</v>
      </c>
      <c r="E16" s="6">
        <v>46200</v>
      </c>
      <c r="F16" s="6">
        <v>42700</v>
      </c>
      <c r="G16" s="6">
        <v>48300</v>
      </c>
      <c r="H16" s="133">
        <v>44800</v>
      </c>
      <c r="I16" s="237">
        <v>31720</v>
      </c>
      <c r="J16" s="6">
        <v>29510</v>
      </c>
      <c r="K16" s="6">
        <v>33995</v>
      </c>
      <c r="L16" s="6">
        <v>25285</v>
      </c>
      <c r="M16" s="6">
        <v>23725</v>
      </c>
      <c r="N16" s="6">
        <v>22230</v>
      </c>
      <c r="O16" s="6">
        <v>25805</v>
      </c>
      <c r="P16" s="133">
        <v>20215</v>
      </c>
      <c r="Q16" s="6">
        <v>26580</v>
      </c>
      <c r="R16" s="26"/>
    </row>
    <row r="17" spans="1:18" ht="15" customHeight="1">
      <c r="A17" s="250"/>
      <c r="B17" s="249">
        <v>120</v>
      </c>
      <c r="C17" s="245">
        <v>63750</v>
      </c>
      <c r="D17" s="6">
        <v>64600</v>
      </c>
      <c r="E17" s="6">
        <v>56100</v>
      </c>
      <c r="F17" s="6">
        <v>51850</v>
      </c>
      <c r="G17" s="6">
        <v>58650</v>
      </c>
      <c r="H17" s="133">
        <v>54400</v>
      </c>
      <c r="I17" s="237">
        <v>41480</v>
      </c>
      <c r="J17" s="6">
        <v>38590</v>
      </c>
      <c r="K17" s="6">
        <v>44455</v>
      </c>
      <c r="L17" s="6">
        <v>33065</v>
      </c>
      <c r="M17" s="6">
        <v>31025</v>
      </c>
      <c r="N17" s="6">
        <v>29070</v>
      </c>
      <c r="O17" s="6">
        <v>33745</v>
      </c>
      <c r="P17" s="133">
        <v>26435</v>
      </c>
      <c r="Q17" s="6">
        <v>34750</v>
      </c>
      <c r="R17" s="26"/>
    </row>
    <row r="18" spans="1:18" ht="15" customHeight="1">
      <c r="A18" s="251">
        <v>190</v>
      </c>
      <c r="B18" s="249">
        <v>140</v>
      </c>
      <c r="C18" s="245">
        <v>70500</v>
      </c>
      <c r="D18" s="6">
        <v>71440</v>
      </c>
      <c r="E18" s="6">
        <v>62040</v>
      </c>
      <c r="F18" s="6">
        <v>57340</v>
      </c>
      <c r="G18" s="6">
        <v>64860</v>
      </c>
      <c r="H18" s="133">
        <v>60160</v>
      </c>
      <c r="I18" s="237">
        <v>45875</v>
      </c>
      <c r="J18" s="6">
        <v>42680</v>
      </c>
      <c r="K18" s="6">
        <v>49165</v>
      </c>
      <c r="L18" s="6">
        <v>36570</v>
      </c>
      <c r="M18" s="6">
        <v>34310</v>
      </c>
      <c r="N18" s="6">
        <v>32150</v>
      </c>
      <c r="O18" s="6">
        <v>37320</v>
      </c>
      <c r="P18" s="133">
        <v>29235</v>
      </c>
      <c r="Q18" s="6">
        <v>38430</v>
      </c>
      <c r="R18" s="26"/>
    </row>
    <row r="19" spans="1:19" s="9" customFormat="1" ht="15" customHeight="1">
      <c r="A19" s="250">
        <v>200</v>
      </c>
      <c r="B19" s="249">
        <v>160</v>
      </c>
      <c r="C19" s="246">
        <v>75000</v>
      </c>
      <c r="D19" s="12">
        <v>76000</v>
      </c>
      <c r="E19" s="12">
        <v>66000</v>
      </c>
      <c r="F19" s="12">
        <v>61000</v>
      </c>
      <c r="G19" s="12">
        <v>69000</v>
      </c>
      <c r="H19" s="134">
        <v>64000</v>
      </c>
      <c r="I19" s="239">
        <v>48800</v>
      </c>
      <c r="J19" s="12">
        <v>45400</v>
      </c>
      <c r="K19" s="12">
        <v>52300</v>
      </c>
      <c r="L19" s="12">
        <v>38900</v>
      </c>
      <c r="M19" s="12">
        <v>36500</v>
      </c>
      <c r="N19" s="12">
        <v>34200</v>
      </c>
      <c r="O19" s="12">
        <v>39700</v>
      </c>
      <c r="P19" s="134">
        <v>31100</v>
      </c>
      <c r="Q19" s="325">
        <v>40880</v>
      </c>
      <c r="R19" s="319"/>
      <c r="S19"/>
    </row>
    <row r="20" spans="1:18" ht="15" customHeight="1">
      <c r="A20" s="250"/>
      <c r="B20" s="252">
        <v>180</v>
      </c>
      <c r="C20" s="245">
        <v>90000</v>
      </c>
      <c r="D20" s="6">
        <v>91200</v>
      </c>
      <c r="E20" s="6">
        <v>79200</v>
      </c>
      <c r="F20" s="6">
        <v>73200</v>
      </c>
      <c r="G20" s="6">
        <v>82800</v>
      </c>
      <c r="H20" s="133">
        <v>76800</v>
      </c>
      <c r="I20" s="237">
        <v>58560</v>
      </c>
      <c r="J20" s="6">
        <v>54480</v>
      </c>
      <c r="K20" s="6">
        <v>62760</v>
      </c>
      <c r="L20" s="6">
        <v>46680</v>
      </c>
      <c r="M20" s="6">
        <v>43800</v>
      </c>
      <c r="N20" s="6">
        <v>41040</v>
      </c>
      <c r="O20" s="6">
        <v>47640</v>
      </c>
      <c r="P20" s="133">
        <v>37320</v>
      </c>
      <c r="Q20" s="6">
        <v>49060</v>
      </c>
      <c r="R20" s="26"/>
    </row>
    <row r="21" spans="1:18" ht="15" customHeight="1" thickBot="1">
      <c r="A21" s="258"/>
      <c r="B21" s="259">
        <v>200</v>
      </c>
      <c r="C21" s="247">
        <v>97500</v>
      </c>
      <c r="D21" s="242">
        <v>98800</v>
      </c>
      <c r="E21" s="242">
        <v>85800</v>
      </c>
      <c r="F21" s="242">
        <v>79300</v>
      </c>
      <c r="G21" s="242">
        <v>89700</v>
      </c>
      <c r="H21" s="256">
        <v>83200</v>
      </c>
      <c r="I21" s="241">
        <v>63440</v>
      </c>
      <c r="J21" s="242">
        <v>59020</v>
      </c>
      <c r="K21" s="242">
        <v>67990</v>
      </c>
      <c r="L21" s="242">
        <v>50570</v>
      </c>
      <c r="M21" s="242">
        <v>47450</v>
      </c>
      <c r="N21" s="242">
        <v>44460</v>
      </c>
      <c r="O21" s="242">
        <v>51610</v>
      </c>
      <c r="P21" s="256">
        <v>40430</v>
      </c>
      <c r="Q21" s="6">
        <v>53150</v>
      </c>
      <c r="R21" s="26"/>
    </row>
    <row r="22" spans="1:19" ht="11.25" customHeight="1" thickBot="1">
      <c r="A22" s="25"/>
      <c r="B22" s="25"/>
      <c r="C22" s="26"/>
      <c r="D22" s="26"/>
      <c r="E22" s="26"/>
      <c r="F22" s="26"/>
      <c r="G22" s="26"/>
      <c r="H22" s="26"/>
      <c r="R22" s="1"/>
      <c r="S22">
        <f>R22*1.12</f>
        <v>0</v>
      </c>
    </row>
    <row r="23" spans="1:16" s="43" customFormat="1" ht="16.5" customHeight="1" thickBot="1">
      <c r="A23" s="436" t="s">
        <v>196</v>
      </c>
      <c r="B23" s="436"/>
      <c r="C23" s="420" t="s">
        <v>231</v>
      </c>
      <c r="D23" s="421"/>
      <c r="E23" s="421"/>
      <c r="F23" s="421"/>
      <c r="G23" s="421"/>
      <c r="H23" s="421"/>
      <c r="I23" s="421"/>
      <c r="J23" s="421"/>
      <c r="K23" s="440"/>
      <c r="L23" s="439" t="s">
        <v>232</v>
      </c>
      <c r="M23" s="439"/>
      <c r="N23" s="439"/>
      <c r="O23" s="439"/>
      <c r="P23" s="439"/>
    </row>
    <row r="24" spans="1:16" s="43" customFormat="1" ht="37.5" customHeight="1">
      <c r="A24" s="441" t="s">
        <v>86</v>
      </c>
      <c r="B24" s="442"/>
      <c r="C24" s="223" t="s">
        <v>134</v>
      </c>
      <c r="D24" s="224" t="s">
        <v>135</v>
      </c>
      <c r="E24" s="224" t="s">
        <v>136</v>
      </c>
      <c r="F24" s="224" t="s">
        <v>137</v>
      </c>
      <c r="G24" s="224" t="s">
        <v>233</v>
      </c>
      <c r="H24" s="224" t="s">
        <v>183</v>
      </c>
      <c r="I24" s="224" t="s">
        <v>182</v>
      </c>
      <c r="J24" s="224" t="s">
        <v>181</v>
      </c>
      <c r="K24" s="225" t="s">
        <v>156</v>
      </c>
      <c r="L24" s="226" t="s">
        <v>138</v>
      </c>
      <c r="M24" s="224" t="s">
        <v>139</v>
      </c>
      <c r="N24" s="224" t="s">
        <v>140</v>
      </c>
      <c r="O24" s="224" t="s">
        <v>120</v>
      </c>
      <c r="P24" s="225" t="s">
        <v>121</v>
      </c>
    </row>
    <row r="25" spans="1:16" s="43" customFormat="1" ht="29.25" customHeight="1">
      <c r="A25" s="437" t="s">
        <v>20</v>
      </c>
      <c r="B25" s="438"/>
      <c r="C25" s="428" t="s">
        <v>234</v>
      </c>
      <c r="D25" s="412"/>
      <c r="E25" s="412"/>
      <c r="F25" s="412"/>
      <c r="G25" s="412" t="s">
        <v>235</v>
      </c>
      <c r="H25" s="412"/>
      <c r="I25" s="412"/>
      <c r="J25" s="412"/>
      <c r="K25" s="208" t="s">
        <v>236</v>
      </c>
      <c r="L25" s="413" t="s">
        <v>237</v>
      </c>
      <c r="M25" s="414"/>
      <c r="N25" s="414"/>
      <c r="O25" s="414"/>
      <c r="P25" s="415"/>
    </row>
    <row r="26" spans="1:18" s="43" customFormat="1" ht="42.75" customHeight="1">
      <c r="A26" s="437" t="s">
        <v>2</v>
      </c>
      <c r="B26" s="438"/>
      <c r="C26" s="227" t="s">
        <v>238</v>
      </c>
      <c r="D26" s="210" t="s">
        <v>239</v>
      </c>
      <c r="E26" s="210" t="s">
        <v>240</v>
      </c>
      <c r="F26" s="210" t="s">
        <v>241</v>
      </c>
      <c r="G26" s="212" t="s">
        <v>242</v>
      </c>
      <c r="H26" s="210" t="s">
        <v>243</v>
      </c>
      <c r="I26" s="210" t="s">
        <v>244</v>
      </c>
      <c r="J26" s="210" t="s">
        <v>245</v>
      </c>
      <c r="K26" s="211" t="s">
        <v>246</v>
      </c>
      <c r="L26" s="209" t="s">
        <v>247</v>
      </c>
      <c r="M26" s="210" t="s">
        <v>248</v>
      </c>
      <c r="N26" s="210" t="s">
        <v>249</v>
      </c>
      <c r="O26" s="210" t="s">
        <v>250</v>
      </c>
      <c r="P26" s="211" t="s">
        <v>251</v>
      </c>
      <c r="Q26" s="117"/>
      <c r="R26" s="117"/>
    </row>
    <row r="27" spans="1:18" s="43" customFormat="1" ht="33.75" customHeight="1">
      <c r="A27" s="437" t="s">
        <v>216</v>
      </c>
      <c r="B27" s="438"/>
      <c r="C27" s="228" t="s">
        <v>252</v>
      </c>
      <c r="D27" s="416" t="s">
        <v>253</v>
      </c>
      <c r="E27" s="416"/>
      <c r="F27" s="213" t="s">
        <v>254</v>
      </c>
      <c r="G27" s="416" t="s">
        <v>255</v>
      </c>
      <c r="H27" s="416"/>
      <c r="I27" s="416"/>
      <c r="J27" s="416"/>
      <c r="K27" s="229" t="s">
        <v>254</v>
      </c>
      <c r="L27" s="230" t="s">
        <v>220</v>
      </c>
      <c r="M27" s="416" t="s">
        <v>254</v>
      </c>
      <c r="N27" s="416"/>
      <c r="O27" s="416"/>
      <c r="P27" s="417"/>
      <c r="Q27" s="117"/>
      <c r="R27" s="117"/>
    </row>
    <row r="28" spans="1:18" s="43" customFormat="1" ht="14.25">
      <c r="A28" s="418" t="s">
        <v>222</v>
      </c>
      <c r="B28" s="419"/>
      <c r="C28" s="231">
        <v>21</v>
      </c>
      <c r="D28" s="216">
        <v>19</v>
      </c>
      <c r="E28" s="216">
        <v>26</v>
      </c>
      <c r="F28" s="216">
        <v>21</v>
      </c>
      <c r="G28" s="216">
        <v>19</v>
      </c>
      <c r="H28" s="232">
        <v>21</v>
      </c>
      <c r="I28" s="216">
        <v>21</v>
      </c>
      <c r="J28" s="216">
        <v>18</v>
      </c>
      <c r="K28" s="218">
        <v>19</v>
      </c>
      <c r="L28" s="215">
        <v>18</v>
      </c>
      <c r="M28" s="216">
        <v>20</v>
      </c>
      <c r="N28" s="216">
        <v>25</v>
      </c>
      <c r="O28" s="216">
        <v>19</v>
      </c>
      <c r="P28" s="218">
        <v>18</v>
      </c>
      <c r="Q28" s="117"/>
      <c r="R28" s="117"/>
    </row>
    <row r="29" spans="1:18" s="43" customFormat="1" ht="22.5" customHeight="1" thickBot="1">
      <c r="A29" s="418" t="s">
        <v>223</v>
      </c>
      <c r="B29" s="419"/>
      <c r="C29" s="233" t="s">
        <v>256</v>
      </c>
      <c r="D29" s="220" t="s">
        <v>257</v>
      </c>
      <c r="E29" s="220" t="s">
        <v>258</v>
      </c>
      <c r="F29" s="220" t="s">
        <v>227</v>
      </c>
      <c r="G29" s="221" t="s">
        <v>256</v>
      </c>
      <c r="H29" s="221" t="s">
        <v>256</v>
      </c>
      <c r="I29" s="220" t="s">
        <v>256</v>
      </c>
      <c r="J29" s="220" t="s">
        <v>259</v>
      </c>
      <c r="K29" s="222" t="s">
        <v>227</v>
      </c>
      <c r="L29" s="219" t="s">
        <v>260</v>
      </c>
      <c r="M29" s="220" t="s">
        <v>257</v>
      </c>
      <c r="N29" s="220" t="s">
        <v>261</v>
      </c>
      <c r="O29" s="220" t="s">
        <v>260</v>
      </c>
      <c r="P29" s="222" t="s">
        <v>262</v>
      </c>
      <c r="Q29" s="117"/>
      <c r="R29" s="117"/>
    </row>
    <row r="30" spans="1:18" ht="15" customHeight="1">
      <c r="A30" s="248"/>
      <c r="B30" s="249">
        <v>80</v>
      </c>
      <c r="C30" s="244">
        <v>11100</v>
      </c>
      <c r="D30" s="235">
        <v>11340</v>
      </c>
      <c r="E30" s="235">
        <v>11160</v>
      </c>
      <c r="F30" s="235">
        <v>8520</v>
      </c>
      <c r="G30" s="235">
        <v>15060</v>
      </c>
      <c r="H30" s="235">
        <v>17940</v>
      </c>
      <c r="I30" s="235">
        <v>11640</v>
      </c>
      <c r="J30" s="235">
        <v>8940</v>
      </c>
      <c r="K30" s="255">
        <v>7740</v>
      </c>
      <c r="L30" s="234">
        <v>8580</v>
      </c>
      <c r="M30" s="235">
        <v>7680</v>
      </c>
      <c r="N30" s="235">
        <v>7670</v>
      </c>
      <c r="O30" s="235">
        <v>5355</v>
      </c>
      <c r="P30" s="236">
        <v>4890</v>
      </c>
      <c r="Q30" s="1"/>
      <c r="R30" s="1"/>
    </row>
    <row r="31" spans="1:16" ht="15" customHeight="1">
      <c r="A31" s="250"/>
      <c r="B31" s="249">
        <v>90</v>
      </c>
      <c r="C31" s="245">
        <v>12025</v>
      </c>
      <c r="D31" s="6">
        <v>12285</v>
      </c>
      <c r="E31" s="6">
        <v>12090</v>
      </c>
      <c r="F31" s="6">
        <v>9230</v>
      </c>
      <c r="G31" s="6">
        <v>16315</v>
      </c>
      <c r="H31" s="6">
        <v>19435</v>
      </c>
      <c r="I31" s="6">
        <v>12610</v>
      </c>
      <c r="J31" s="6">
        <v>9685</v>
      </c>
      <c r="K31" s="133">
        <v>8385</v>
      </c>
      <c r="L31" s="237">
        <v>9295</v>
      </c>
      <c r="M31" s="6">
        <v>8320</v>
      </c>
      <c r="N31" s="6">
        <v>8310</v>
      </c>
      <c r="O31" s="6">
        <v>5800</v>
      </c>
      <c r="P31" s="238">
        <v>5300</v>
      </c>
    </row>
    <row r="32" spans="1:16" ht="15" customHeight="1">
      <c r="A32" s="250"/>
      <c r="B32" s="249">
        <v>120</v>
      </c>
      <c r="C32" s="245">
        <v>15725</v>
      </c>
      <c r="D32" s="6">
        <v>16255</v>
      </c>
      <c r="E32" s="6">
        <v>15810</v>
      </c>
      <c r="F32" s="6">
        <v>12070</v>
      </c>
      <c r="G32" s="6">
        <v>21335</v>
      </c>
      <c r="H32" s="6">
        <v>25415</v>
      </c>
      <c r="I32" s="6">
        <v>16490</v>
      </c>
      <c r="J32" s="6">
        <v>12665</v>
      </c>
      <c r="K32" s="133">
        <v>10965</v>
      </c>
      <c r="L32" s="237">
        <v>12155</v>
      </c>
      <c r="M32" s="6">
        <v>10880</v>
      </c>
      <c r="N32" s="6">
        <v>10865</v>
      </c>
      <c r="O32" s="6">
        <v>7585</v>
      </c>
      <c r="P32" s="238">
        <v>6930</v>
      </c>
    </row>
    <row r="33" spans="1:16" ht="15" customHeight="1">
      <c r="A33" s="251">
        <v>190</v>
      </c>
      <c r="B33" s="249">
        <v>140</v>
      </c>
      <c r="C33" s="245">
        <v>17390</v>
      </c>
      <c r="D33" s="6">
        <v>17770</v>
      </c>
      <c r="E33" s="6">
        <v>17485</v>
      </c>
      <c r="F33" s="6">
        <v>13350</v>
      </c>
      <c r="G33" s="6">
        <v>23595</v>
      </c>
      <c r="H33" s="6">
        <v>28110</v>
      </c>
      <c r="I33" s="6">
        <v>18240</v>
      </c>
      <c r="J33" s="6">
        <v>14010</v>
      </c>
      <c r="K33" s="133">
        <v>12130</v>
      </c>
      <c r="L33" s="237">
        <v>13445</v>
      </c>
      <c r="M33" s="6">
        <v>12035</v>
      </c>
      <c r="N33" s="6">
        <v>12015</v>
      </c>
      <c r="O33" s="6">
        <v>8385</v>
      </c>
      <c r="P33" s="238">
        <v>7665</v>
      </c>
    </row>
    <row r="34" spans="1:16" s="9" customFormat="1" ht="15" customHeight="1">
      <c r="A34" s="250">
        <v>200</v>
      </c>
      <c r="B34" s="249">
        <v>160</v>
      </c>
      <c r="C34" s="246">
        <v>18500</v>
      </c>
      <c r="D34" s="12">
        <v>18900</v>
      </c>
      <c r="E34" s="12">
        <v>18600</v>
      </c>
      <c r="F34" s="12">
        <v>14200</v>
      </c>
      <c r="G34" s="12">
        <v>25100</v>
      </c>
      <c r="H34" s="12">
        <v>29900</v>
      </c>
      <c r="I34" s="12">
        <v>19400</v>
      </c>
      <c r="J34" s="12">
        <v>14900</v>
      </c>
      <c r="K34" s="134">
        <v>12900</v>
      </c>
      <c r="L34" s="239">
        <v>14300</v>
      </c>
      <c r="M34" s="12">
        <v>12800</v>
      </c>
      <c r="N34" s="12">
        <v>12780</v>
      </c>
      <c r="O34" s="12">
        <v>8920</v>
      </c>
      <c r="P34" s="240">
        <v>8150</v>
      </c>
    </row>
    <row r="35" spans="1:16" ht="15" customHeight="1">
      <c r="A35" s="250"/>
      <c r="B35" s="252">
        <v>180</v>
      </c>
      <c r="C35" s="245">
        <v>22200</v>
      </c>
      <c r="D35" s="6">
        <v>22680</v>
      </c>
      <c r="E35" s="6">
        <v>22320</v>
      </c>
      <c r="F35" s="6">
        <v>17040</v>
      </c>
      <c r="G35" s="6">
        <v>30120</v>
      </c>
      <c r="H35" s="6">
        <v>35880</v>
      </c>
      <c r="I35" s="6">
        <v>23280</v>
      </c>
      <c r="J35" s="6">
        <v>17880</v>
      </c>
      <c r="K35" s="133">
        <v>15480</v>
      </c>
      <c r="L35" s="237" t="s">
        <v>38</v>
      </c>
      <c r="M35" s="6">
        <v>16000</v>
      </c>
      <c r="N35" s="6">
        <v>15975</v>
      </c>
      <c r="O35" s="6">
        <v>11150</v>
      </c>
      <c r="P35" s="238">
        <v>10270</v>
      </c>
    </row>
    <row r="36" spans="1:16" ht="15" customHeight="1" thickBot="1">
      <c r="A36" s="253"/>
      <c r="B36" s="254">
        <v>200</v>
      </c>
      <c r="C36" s="247">
        <v>24050</v>
      </c>
      <c r="D36" s="242">
        <v>24570</v>
      </c>
      <c r="E36" s="242">
        <v>24180</v>
      </c>
      <c r="F36" s="242">
        <v>18460</v>
      </c>
      <c r="G36" s="242">
        <v>32630</v>
      </c>
      <c r="H36" s="242">
        <v>38870</v>
      </c>
      <c r="I36" s="242">
        <v>25220</v>
      </c>
      <c r="J36" s="242">
        <v>19370</v>
      </c>
      <c r="K36" s="256">
        <v>16770</v>
      </c>
      <c r="L36" s="241" t="s">
        <v>38</v>
      </c>
      <c r="M36" s="242">
        <v>16640</v>
      </c>
      <c r="N36" s="242">
        <v>16615</v>
      </c>
      <c r="O36" s="242">
        <v>11600</v>
      </c>
      <c r="P36" s="243">
        <v>10595</v>
      </c>
    </row>
    <row r="37" spans="1:6" ht="3.75" customHeight="1">
      <c r="A37" s="29"/>
      <c r="B37" s="14"/>
      <c r="C37" s="8"/>
      <c r="D37" s="8"/>
      <c r="E37" s="8"/>
      <c r="F37" s="28"/>
    </row>
    <row r="38" spans="1:13" s="43" customFormat="1" ht="12.75" customHeight="1">
      <c r="A38" t="s">
        <v>263</v>
      </c>
      <c r="M38" s="43" t="s">
        <v>169</v>
      </c>
    </row>
    <row r="39" spans="1:14" s="43" customFormat="1" ht="18" customHeight="1">
      <c r="A39" s="407" t="s">
        <v>264</v>
      </c>
      <c r="B39" s="407"/>
      <c r="C39" s="407"/>
      <c r="D39" s="407"/>
      <c r="E39" s="407"/>
      <c r="F39" s="407"/>
      <c r="G39" s="407"/>
      <c r="H39" s="407"/>
      <c r="I39" s="407"/>
      <c r="J39" s="407"/>
      <c r="K39" s="260"/>
      <c r="L39" s="260"/>
      <c r="M39" s="405" t="s">
        <v>29</v>
      </c>
      <c r="N39" s="406"/>
    </row>
    <row r="40" spans="1:14" s="43" customFormat="1" ht="14.25" customHeight="1">
      <c r="A40" s="408" t="s">
        <v>265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9"/>
      <c r="M40" s="30" t="s">
        <v>32</v>
      </c>
      <c r="N40" s="4">
        <v>1100</v>
      </c>
    </row>
    <row r="41" spans="1:14" s="43" customFormat="1" ht="12.75" customHeight="1">
      <c r="A41" s="410" t="s">
        <v>266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30" t="s">
        <v>30</v>
      </c>
      <c r="N41" s="130">
        <v>1920</v>
      </c>
    </row>
    <row r="42" spans="1:14" s="43" customFormat="1" ht="14.25" customHeight="1">
      <c r="A42" s="411" t="s">
        <v>267</v>
      </c>
      <c r="B42" s="411"/>
      <c r="C42" s="411"/>
      <c r="D42" s="411"/>
      <c r="E42" s="411"/>
      <c r="F42" s="411"/>
      <c r="G42" s="411"/>
      <c r="H42" s="411"/>
      <c r="I42" s="411"/>
      <c r="J42" s="411"/>
      <c r="K42" s="261"/>
      <c r="L42" s="261"/>
      <c r="M42" s="30" t="s">
        <v>31</v>
      </c>
      <c r="N42" s="4">
        <v>2400</v>
      </c>
    </row>
    <row r="43" spans="1:12" s="43" customFormat="1" ht="15" customHeight="1">
      <c r="A43" s="410" t="s">
        <v>268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</row>
    <row r="44" spans="1:8" s="43" customFormat="1" ht="21.75" customHeight="1">
      <c r="A44" s="448" t="s">
        <v>7</v>
      </c>
      <c r="B44" s="448"/>
      <c r="C44" s="448"/>
      <c r="D44" s="448"/>
      <c r="E44" s="448"/>
      <c r="F44" s="448"/>
      <c r="G44" s="448"/>
      <c r="H44" s="448"/>
    </row>
    <row r="45" spans="1:8" s="43" customFormat="1" ht="12.75">
      <c r="A45" s="354"/>
      <c r="B45" s="354"/>
      <c r="C45" s="354"/>
      <c r="D45" s="354"/>
      <c r="E45" s="354"/>
      <c r="F45" s="354"/>
      <c r="G45" s="354"/>
      <c r="H45" s="354"/>
    </row>
  </sheetData>
  <sheetProtection/>
  <mergeCells count="39">
    <mergeCell ref="M39:N39"/>
    <mergeCell ref="A11:B11"/>
    <mergeCell ref="G11:G12"/>
    <mergeCell ref="A12:B12"/>
    <mergeCell ref="D12:F12"/>
    <mergeCell ref="A44:H44"/>
    <mergeCell ref="L23:P23"/>
    <mergeCell ref="A14:B14"/>
    <mergeCell ref="A25:B25"/>
    <mergeCell ref="C25:F25"/>
    <mergeCell ref="A45:H45"/>
    <mergeCell ref="A23:B23"/>
    <mergeCell ref="A26:B26"/>
    <mergeCell ref="A27:B27"/>
    <mergeCell ref="A28:B28"/>
    <mergeCell ref="A8:B8"/>
    <mergeCell ref="C8:H8"/>
    <mergeCell ref="C23:K23"/>
    <mergeCell ref="A24:B24"/>
    <mergeCell ref="A13:B13"/>
    <mergeCell ref="A29:B29"/>
    <mergeCell ref="I8:P8"/>
    <mergeCell ref="A9:B9"/>
    <mergeCell ref="A10:B10"/>
    <mergeCell ref="I10:P10"/>
    <mergeCell ref="C10:H10"/>
    <mergeCell ref="I12:J12"/>
    <mergeCell ref="K12:N12"/>
    <mergeCell ref="O12:P12"/>
    <mergeCell ref="A39:J39"/>
    <mergeCell ref="A40:L40"/>
    <mergeCell ref="A41:L41"/>
    <mergeCell ref="A42:J42"/>
    <mergeCell ref="A43:L43"/>
    <mergeCell ref="G25:J25"/>
    <mergeCell ref="L25:P25"/>
    <mergeCell ref="D27:E27"/>
    <mergeCell ref="G27:J27"/>
    <mergeCell ref="M27:P27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47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2" width="5.875" style="0" customWidth="1"/>
    <col min="3" max="9" width="17.875" style="0" customWidth="1"/>
    <col min="10" max="10" width="17.125" style="0" customWidth="1"/>
    <col min="11" max="11" width="16.75390625" style="0" customWidth="1"/>
    <col min="12" max="12" width="16.25390625" style="0" customWidth="1"/>
  </cols>
  <sheetData>
    <row r="2" ht="2.25" customHeight="1"/>
    <row r="3" spans="1:15" ht="15.75">
      <c r="A3" s="2" t="s">
        <v>1</v>
      </c>
      <c r="H3" s="13"/>
      <c r="N3" s="13"/>
      <c r="O3" s="13"/>
    </row>
    <row r="4" spans="1:15" ht="15">
      <c r="A4" s="3" t="s">
        <v>150</v>
      </c>
      <c r="F4" s="387" t="s">
        <v>89</v>
      </c>
      <c r="G4" s="387"/>
      <c r="H4" s="387"/>
      <c r="I4" s="387"/>
      <c r="N4" s="13"/>
      <c r="O4" s="13"/>
    </row>
    <row r="5" spans="1:9" ht="15">
      <c r="A5" s="3" t="s">
        <v>318</v>
      </c>
      <c r="F5" s="387"/>
      <c r="G5" s="387"/>
      <c r="H5" s="387"/>
      <c r="I5" s="387"/>
    </row>
    <row r="6" spans="1:12" ht="12.75">
      <c r="A6" s="33" t="s">
        <v>192</v>
      </c>
      <c r="H6" s="13"/>
      <c r="L6" s="15" t="s">
        <v>126</v>
      </c>
    </row>
    <row r="7" spans="1:14" ht="15">
      <c r="A7" t="s">
        <v>195</v>
      </c>
      <c r="F7" s="81" t="s">
        <v>319</v>
      </c>
      <c r="K7" s="86"/>
      <c r="M7" s="86"/>
      <c r="N7" s="86"/>
    </row>
    <row r="8" spans="1:6" ht="4.5" customHeight="1" thickBot="1">
      <c r="A8" s="25"/>
      <c r="B8" s="25"/>
      <c r="C8" s="26"/>
      <c r="D8" s="26"/>
      <c r="E8" s="26"/>
      <c r="F8" s="26"/>
    </row>
    <row r="9" spans="1:12" ht="22.5" customHeight="1">
      <c r="A9" s="460" t="s">
        <v>86</v>
      </c>
      <c r="B9" s="461"/>
      <c r="C9" s="262" t="s">
        <v>172</v>
      </c>
      <c r="D9" s="263" t="s">
        <v>171</v>
      </c>
      <c r="E9" s="263" t="s">
        <v>60</v>
      </c>
      <c r="F9" s="263" t="s">
        <v>61</v>
      </c>
      <c r="G9" s="263" t="s">
        <v>62</v>
      </c>
      <c r="H9" s="264" t="s">
        <v>175</v>
      </c>
      <c r="L9" s="87">
        <v>42248</v>
      </c>
    </row>
    <row r="10" spans="1:8" ht="22.5" customHeight="1">
      <c r="A10" s="462" t="s">
        <v>48</v>
      </c>
      <c r="B10" s="404"/>
      <c r="C10" s="467" t="s">
        <v>269</v>
      </c>
      <c r="D10" s="362"/>
      <c r="E10" s="362"/>
      <c r="F10" s="362"/>
      <c r="G10" s="362"/>
      <c r="H10" s="468"/>
    </row>
    <row r="11" spans="1:8" ht="34.5" customHeight="1">
      <c r="A11" s="462" t="s">
        <v>2</v>
      </c>
      <c r="B11" s="404"/>
      <c r="C11" s="265" t="s">
        <v>270</v>
      </c>
      <c r="D11" s="24" t="s">
        <v>271</v>
      </c>
      <c r="E11" s="24" t="s">
        <v>64</v>
      </c>
      <c r="F11" s="24" t="s">
        <v>270</v>
      </c>
      <c r="G11" s="24" t="s">
        <v>272</v>
      </c>
      <c r="H11" s="266" t="s">
        <v>273</v>
      </c>
    </row>
    <row r="12" spans="1:8" ht="15" customHeight="1">
      <c r="A12" s="456" t="s">
        <v>274</v>
      </c>
      <c r="B12" s="457"/>
      <c r="C12" s="267">
        <v>13</v>
      </c>
      <c r="D12" s="268">
        <v>14</v>
      </c>
      <c r="E12" s="268">
        <v>6</v>
      </c>
      <c r="F12" s="268">
        <v>13</v>
      </c>
      <c r="G12" s="268">
        <v>14</v>
      </c>
      <c r="H12" s="269">
        <v>11</v>
      </c>
    </row>
    <row r="13" spans="1:8" ht="39.75" customHeight="1" thickBot="1">
      <c r="A13" s="463" t="s">
        <v>275</v>
      </c>
      <c r="B13" s="464"/>
      <c r="C13" s="469" t="s">
        <v>276</v>
      </c>
      <c r="D13" s="470"/>
      <c r="E13" s="276" t="s">
        <v>277</v>
      </c>
      <c r="F13" s="470" t="s">
        <v>278</v>
      </c>
      <c r="G13" s="470"/>
      <c r="H13" s="471"/>
    </row>
    <row r="14" spans="1:8" s="9" customFormat="1" ht="19.5" customHeight="1">
      <c r="A14" s="465" t="s">
        <v>67</v>
      </c>
      <c r="B14" s="466"/>
      <c r="C14" s="277">
        <v>5270</v>
      </c>
      <c r="D14" s="278">
        <v>4790</v>
      </c>
      <c r="E14" s="278">
        <v>5360</v>
      </c>
      <c r="F14" s="278">
        <v>3870</v>
      </c>
      <c r="G14" s="278">
        <v>3090</v>
      </c>
      <c r="H14" s="279">
        <v>2540</v>
      </c>
    </row>
    <row r="15" spans="1:8" ht="25.5" customHeight="1">
      <c r="A15" s="452" t="s">
        <v>163</v>
      </c>
      <c r="B15" s="453"/>
      <c r="C15" s="280">
        <v>6590</v>
      </c>
      <c r="D15" s="4">
        <v>6230</v>
      </c>
      <c r="E15" s="4">
        <v>6595</v>
      </c>
      <c r="F15" s="4">
        <v>5070</v>
      </c>
      <c r="G15" s="4">
        <v>3960</v>
      </c>
      <c r="H15" s="281">
        <v>3305</v>
      </c>
    </row>
    <row r="16" spans="1:8" ht="25.5" customHeight="1">
      <c r="A16" s="452" t="s">
        <v>164</v>
      </c>
      <c r="B16" s="453"/>
      <c r="C16" s="280">
        <v>8170</v>
      </c>
      <c r="D16" s="4">
        <v>7185</v>
      </c>
      <c r="E16" s="4">
        <v>7400</v>
      </c>
      <c r="F16" s="4">
        <v>6000</v>
      </c>
      <c r="G16" s="4">
        <v>4635</v>
      </c>
      <c r="H16" s="281">
        <v>4065</v>
      </c>
    </row>
    <row r="17" spans="1:10" ht="25.5" customHeight="1" thickBot="1">
      <c r="A17" s="458" t="s">
        <v>279</v>
      </c>
      <c r="B17" s="459"/>
      <c r="C17" s="270">
        <v>9160</v>
      </c>
      <c r="D17" s="271">
        <v>8050</v>
      </c>
      <c r="E17" s="271">
        <v>8290</v>
      </c>
      <c r="F17" s="271">
        <v>6720</v>
      </c>
      <c r="G17" s="271">
        <v>5200</v>
      </c>
      <c r="H17" s="272">
        <v>4560</v>
      </c>
      <c r="J17" s="1"/>
    </row>
    <row r="18" spans="1:10" ht="13.5" customHeight="1">
      <c r="A18" s="84"/>
      <c r="B18" s="84"/>
      <c r="C18" s="26"/>
      <c r="D18" s="26"/>
      <c r="E18" s="26"/>
      <c r="F18" s="26"/>
      <c r="G18" s="26"/>
      <c r="H18" s="26"/>
      <c r="I18" s="26"/>
      <c r="J18" s="1"/>
    </row>
    <row r="19" spans="1:10" ht="12.75" customHeight="1">
      <c r="A19" s="355" t="s">
        <v>280</v>
      </c>
      <c r="B19" s="355"/>
      <c r="C19" s="355"/>
      <c r="D19" s="355"/>
      <c r="E19" s="355"/>
      <c r="F19" s="355"/>
      <c r="G19" s="355"/>
      <c r="H19" s="355"/>
      <c r="I19" s="355"/>
      <c r="J19" s="355"/>
    </row>
    <row r="20" spans="1:8" ht="12.75">
      <c r="A20" s="411" t="s">
        <v>265</v>
      </c>
      <c r="B20" s="449"/>
      <c r="C20" s="449"/>
      <c r="D20" s="449"/>
      <c r="E20" s="449"/>
      <c r="F20" s="449"/>
      <c r="G20" s="449"/>
      <c r="H20" s="449"/>
    </row>
    <row r="21" spans="1:8" ht="12.75">
      <c r="A21" s="411" t="s">
        <v>281</v>
      </c>
      <c r="B21" s="449"/>
      <c r="C21" s="449"/>
      <c r="D21" s="449"/>
      <c r="E21" s="449"/>
      <c r="F21" s="449"/>
      <c r="G21" s="449"/>
      <c r="H21" s="449"/>
    </row>
    <row r="22" spans="1:8" ht="12.75">
      <c r="A22" s="411" t="s">
        <v>282</v>
      </c>
      <c r="B22" s="449"/>
      <c r="C22" s="449"/>
      <c r="D22" s="449"/>
      <c r="E22" s="449"/>
      <c r="F22" s="449"/>
      <c r="G22" s="449"/>
      <c r="H22" s="449"/>
    </row>
    <row r="23" spans="1:12" ht="6" customHeight="1">
      <c r="A23" s="273"/>
      <c r="B23" s="273"/>
      <c r="C23" s="274"/>
      <c r="D23" s="274"/>
      <c r="E23" s="274"/>
      <c r="F23" s="274"/>
      <c r="G23" s="274"/>
      <c r="H23" s="274"/>
      <c r="I23" s="274"/>
      <c r="J23" s="275"/>
      <c r="K23" s="275"/>
      <c r="L23" s="275"/>
    </row>
    <row r="24" spans="1:12" ht="6" customHeight="1">
      <c r="A24" s="84"/>
      <c r="B24" s="84"/>
      <c r="C24" s="26"/>
      <c r="D24" s="26"/>
      <c r="E24" s="26"/>
      <c r="F24" s="26"/>
      <c r="G24" s="26"/>
      <c r="H24" s="26"/>
      <c r="I24" s="26"/>
      <c r="J24" s="1"/>
      <c r="K24" s="1"/>
      <c r="L24" s="1"/>
    </row>
    <row r="25" spans="1:9" ht="20.25" customHeight="1">
      <c r="A25" s="84"/>
      <c r="B25" s="84"/>
      <c r="C25" s="26"/>
      <c r="D25" s="26"/>
      <c r="E25" s="26"/>
      <c r="F25" s="109" t="s">
        <v>98</v>
      </c>
      <c r="G25" s="92"/>
      <c r="H25" s="92"/>
      <c r="I25" s="92"/>
    </row>
    <row r="26" spans="1:9" ht="12.75" customHeight="1" thickBot="1">
      <c r="A26" s="386"/>
      <c r="B26" s="386"/>
      <c r="F26" s="81" t="s">
        <v>319</v>
      </c>
      <c r="G26" s="90"/>
      <c r="H26" s="90"/>
      <c r="I26" s="90"/>
    </row>
    <row r="27" spans="1:12" ht="22.5" customHeight="1">
      <c r="A27" s="454" t="s">
        <v>86</v>
      </c>
      <c r="B27" s="455"/>
      <c r="C27" s="262" t="s">
        <v>283</v>
      </c>
      <c r="D27" s="263" t="s">
        <v>162</v>
      </c>
      <c r="E27" s="263" t="s">
        <v>41</v>
      </c>
      <c r="F27" s="263" t="s">
        <v>44</v>
      </c>
      <c r="G27" s="263" t="s">
        <v>43</v>
      </c>
      <c r="H27" s="263" t="s">
        <v>284</v>
      </c>
      <c r="I27" s="263" t="s">
        <v>42</v>
      </c>
      <c r="J27" s="263" t="s">
        <v>54</v>
      </c>
      <c r="K27" s="263" t="s">
        <v>45</v>
      </c>
      <c r="L27" s="264" t="s">
        <v>46</v>
      </c>
    </row>
    <row r="28" spans="1:12" ht="36" customHeight="1">
      <c r="A28" s="451" t="s">
        <v>48</v>
      </c>
      <c r="B28" s="399"/>
      <c r="C28" s="474" t="s">
        <v>285</v>
      </c>
      <c r="D28" s="338"/>
      <c r="E28" s="338"/>
      <c r="F28" s="398"/>
      <c r="G28" s="24" t="s">
        <v>52</v>
      </c>
      <c r="H28" s="24" t="s">
        <v>56</v>
      </c>
      <c r="I28" s="24" t="s">
        <v>286</v>
      </c>
      <c r="J28" s="24" t="s">
        <v>287</v>
      </c>
      <c r="K28" s="24" t="s">
        <v>56</v>
      </c>
      <c r="L28" s="266" t="s">
        <v>58</v>
      </c>
    </row>
    <row r="29" spans="1:12" ht="22.5" customHeight="1">
      <c r="A29" s="451" t="s">
        <v>2</v>
      </c>
      <c r="B29" s="399"/>
      <c r="C29" s="265" t="s">
        <v>288</v>
      </c>
      <c r="D29" s="31" t="s">
        <v>289</v>
      </c>
      <c r="E29" s="24" t="s">
        <v>290</v>
      </c>
      <c r="F29" s="24" t="s">
        <v>291</v>
      </c>
      <c r="G29" s="24" t="s">
        <v>53</v>
      </c>
      <c r="H29" s="24" t="s">
        <v>292</v>
      </c>
      <c r="I29" s="24" t="s">
        <v>293</v>
      </c>
      <c r="J29" s="24" t="s">
        <v>53</v>
      </c>
      <c r="K29" s="24" t="s">
        <v>57</v>
      </c>
      <c r="L29" s="266" t="s">
        <v>38</v>
      </c>
    </row>
    <row r="30" spans="1:12" ht="12.75" customHeight="1" thickBot="1">
      <c r="A30" s="472" t="s">
        <v>47</v>
      </c>
      <c r="B30" s="473"/>
      <c r="C30" s="452" t="s">
        <v>59</v>
      </c>
      <c r="D30" s="366"/>
      <c r="E30" s="366"/>
      <c r="F30" s="366"/>
      <c r="G30" s="366"/>
      <c r="H30" s="366"/>
      <c r="I30" s="366"/>
      <c r="J30" s="366"/>
      <c r="K30" s="366"/>
      <c r="L30" s="453"/>
    </row>
    <row r="31" spans="1:12" ht="15" customHeight="1">
      <c r="A31" s="289"/>
      <c r="B31" s="282">
        <v>80</v>
      </c>
      <c r="C31" s="283">
        <v>8460</v>
      </c>
      <c r="D31" s="284">
        <v>9480</v>
      </c>
      <c r="E31" s="284">
        <v>7980</v>
      </c>
      <c r="F31" s="284">
        <v>6660</v>
      </c>
      <c r="G31" s="284">
        <v>2940</v>
      </c>
      <c r="H31" s="284">
        <v>3300</v>
      </c>
      <c r="I31" s="284">
        <v>2280</v>
      </c>
      <c r="J31" s="284">
        <v>1860</v>
      </c>
      <c r="K31" s="284">
        <v>1380</v>
      </c>
      <c r="L31" s="285">
        <v>2160</v>
      </c>
    </row>
    <row r="32" spans="1:12" ht="15" customHeight="1">
      <c r="A32" s="290"/>
      <c r="B32" s="282">
        <v>90</v>
      </c>
      <c r="C32" s="280">
        <v>9165</v>
      </c>
      <c r="D32" s="4">
        <v>10270</v>
      </c>
      <c r="E32" s="4">
        <v>8645</v>
      </c>
      <c r="F32" s="4">
        <v>7215</v>
      </c>
      <c r="G32" s="4">
        <v>3185</v>
      </c>
      <c r="H32" s="4">
        <v>3575</v>
      </c>
      <c r="I32" s="4">
        <v>2470</v>
      </c>
      <c r="J32" s="4">
        <v>2015</v>
      </c>
      <c r="K32" s="4">
        <v>1495</v>
      </c>
      <c r="L32" s="281">
        <v>2340</v>
      </c>
    </row>
    <row r="33" spans="1:12" ht="15" customHeight="1">
      <c r="A33" s="290"/>
      <c r="B33" s="282">
        <v>120</v>
      </c>
      <c r="C33" s="280">
        <v>11845</v>
      </c>
      <c r="D33" s="4">
        <v>13275</v>
      </c>
      <c r="E33" s="4">
        <v>11175</v>
      </c>
      <c r="F33" s="4">
        <v>9325</v>
      </c>
      <c r="G33" s="4">
        <v>4120</v>
      </c>
      <c r="H33" s="4">
        <v>4620</v>
      </c>
      <c r="I33" s="4">
        <v>3195</v>
      </c>
      <c r="J33" s="4">
        <v>2605</v>
      </c>
      <c r="K33" s="4">
        <v>1935</v>
      </c>
      <c r="L33" s="281">
        <v>3025</v>
      </c>
    </row>
    <row r="34" spans="1:12" ht="15" customHeight="1">
      <c r="A34" s="291">
        <v>190</v>
      </c>
      <c r="B34" s="282">
        <v>140</v>
      </c>
      <c r="C34" s="280">
        <v>13255</v>
      </c>
      <c r="D34" s="4">
        <v>14855</v>
      </c>
      <c r="E34" s="4">
        <v>12505</v>
      </c>
      <c r="F34" s="4">
        <v>10435</v>
      </c>
      <c r="G34" s="4">
        <v>4610</v>
      </c>
      <c r="H34" s="4">
        <v>5170</v>
      </c>
      <c r="I34" s="4">
        <v>3575</v>
      </c>
      <c r="J34" s="4">
        <v>2915</v>
      </c>
      <c r="K34" s="4">
        <v>2165</v>
      </c>
      <c r="L34" s="281">
        <v>3385</v>
      </c>
    </row>
    <row r="35" spans="1:12" s="9" customFormat="1" ht="15" customHeight="1">
      <c r="A35" s="290">
        <v>200</v>
      </c>
      <c r="B35" s="282">
        <v>160</v>
      </c>
      <c r="C35" s="286">
        <v>14100</v>
      </c>
      <c r="D35" s="287">
        <v>15800</v>
      </c>
      <c r="E35" s="287">
        <v>13300</v>
      </c>
      <c r="F35" s="287">
        <v>11100</v>
      </c>
      <c r="G35" s="287">
        <v>4900</v>
      </c>
      <c r="H35" s="287">
        <v>5500</v>
      </c>
      <c r="I35" s="287">
        <v>3800</v>
      </c>
      <c r="J35" s="287">
        <v>3100</v>
      </c>
      <c r="K35" s="287">
        <v>2300</v>
      </c>
      <c r="L35" s="288">
        <v>3600</v>
      </c>
    </row>
    <row r="36" spans="1:12" ht="15" customHeight="1">
      <c r="A36" s="290"/>
      <c r="B36" s="292">
        <v>180</v>
      </c>
      <c r="C36" s="280">
        <v>16920</v>
      </c>
      <c r="D36" s="4">
        <v>18960</v>
      </c>
      <c r="E36" s="4">
        <v>15960</v>
      </c>
      <c r="F36" s="4">
        <v>13320</v>
      </c>
      <c r="G36" s="4">
        <v>5880</v>
      </c>
      <c r="H36" s="4">
        <v>6600</v>
      </c>
      <c r="I36" s="4">
        <v>4560</v>
      </c>
      <c r="J36" s="4">
        <v>3720</v>
      </c>
      <c r="K36" s="4">
        <v>2760</v>
      </c>
      <c r="L36" s="281">
        <v>4320</v>
      </c>
    </row>
    <row r="37" spans="1:12" ht="15" customHeight="1" thickBot="1">
      <c r="A37" s="293"/>
      <c r="B37" s="294">
        <v>200</v>
      </c>
      <c r="C37" s="270">
        <v>18330</v>
      </c>
      <c r="D37" s="271">
        <v>20540</v>
      </c>
      <c r="E37" s="271">
        <v>17290</v>
      </c>
      <c r="F37" s="271">
        <v>14430</v>
      </c>
      <c r="G37" s="271">
        <v>6370</v>
      </c>
      <c r="H37" s="271">
        <v>7150</v>
      </c>
      <c r="I37" s="271">
        <v>4940</v>
      </c>
      <c r="J37" s="271">
        <v>4030</v>
      </c>
      <c r="K37" s="271">
        <v>2990</v>
      </c>
      <c r="L37" s="272">
        <v>4680</v>
      </c>
    </row>
    <row r="38" spans="1:6" ht="8.25" customHeight="1">
      <c r="A38" s="7"/>
      <c r="B38" s="7"/>
      <c r="C38" s="8"/>
      <c r="D38" s="8"/>
      <c r="E38" s="8"/>
      <c r="F38" s="8"/>
    </row>
    <row r="39" spans="1:8" ht="12.75">
      <c r="A39" s="355" t="s">
        <v>294</v>
      </c>
      <c r="B39" s="355"/>
      <c r="C39" s="355"/>
      <c r="D39" s="355"/>
      <c r="E39" s="355"/>
      <c r="F39" s="355"/>
      <c r="G39" s="355"/>
      <c r="H39" s="355"/>
    </row>
    <row r="40" spans="1:8" ht="12.75" customHeight="1">
      <c r="A40" s="411" t="s">
        <v>295</v>
      </c>
      <c r="B40" s="449"/>
      <c r="C40" s="449"/>
      <c r="D40" s="449"/>
      <c r="E40" s="449"/>
      <c r="F40" s="449"/>
      <c r="G40" s="449"/>
      <c r="H40" s="449"/>
    </row>
    <row r="41" spans="1:8" ht="12.75" customHeight="1">
      <c r="A41" s="411" t="s">
        <v>296</v>
      </c>
      <c r="B41" s="449"/>
      <c r="C41" s="449"/>
      <c r="D41" s="449"/>
      <c r="E41" s="449"/>
      <c r="F41" s="449"/>
      <c r="G41" s="449"/>
      <c r="H41" s="449"/>
    </row>
    <row r="42" spans="1:8" ht="12.75">
      <c r="A42" s="408" t="s">
        <v>297</v>
      </c>
      <c r="B42" s="450"/>
      <c r="C42" s="450"/>
      <c r="D42" s="450"/>
      <c r="E42" s="450"/>
      <c r="F42" s="450"/>
      <c r="G42" s="450"/>
      <c r="H42" s="450"/>
    </row>
    <row r="43" spans="1:6" ht="21.75" customHeight="1">
      <c r="A43" s="448" t="s">
        <v>7</v>
      </c>
      <c r="B43" s="448"/>
      <c r="C43" s="448"/>
      <c r="D43" s="448"/>
      <c r="E43" s="448"/>
      <c r="F43" s="448"/>
    </row>
    <row r="44" spans="1:6" ht="12.75">
      <c r="A44" s="354" t="s">
        <v>12</v>
      </c>
      <c r="B44" s="354"/>
      <c r="C44" s="354"/>
      <c r="D44" s="354"/>
      <c r="E44" s="354"/>
      <c r="F44" s="354"/>
    </row>
    <row r="45" spans="5:10" ht="12" customHeight="1">
      <c r="E45" t="s">
        <v>40</v>
      </c>
      <c r="J45" t="s">
        <v>8</v>
      </c>
    </row>
    <row r="46" spans="5:10" ht="17.25" customHeight="1">
      <c r="E46" t="s">
        <v>127</v>
      </c>
      <c r="J46" t="s">
        <v>9</v>
      </c>
    </row>
    <row r="47" spans="5:10" ht="18.75" customHeight="1">
      <c r="E47" t="s">
        <v>10</v>
      </c>
      <c r="J47" t="s">
        <v>10</v>
      </c>
    </row>
  </sheetData>
  <sheetProtection/>
  <mergeCells count="30">
    <mergeCell ref="A44:F44"/>
    <mergeCell ref="F13:H13"/>
    <mergeCell ref="A29:B29"/>
    <mergeCell ref="A30:B30"/>
    <mergeCell ref="A16:B16"/>
    <mergeCell ref="A21:H21"/>
    <mergeCell ref="A22:H22"/>
    <mergeCell ref="C28:F28"/>
    <mergeCell ref="C30:L30"/>
    <mergeCell ref="A40:H40"/>
    <mergeCell ref="A17:B17"/>
    <mergeCell ref="A19:J19"/>
    <mergeCell ref="A20:H20"/>
    <mergeCell ref="A9:B9"/>
    <mergeCell ref="A10:B10"/>
    <mergeCell ref="A11:B11"/>
    <mergeCell ref="A13:B13"/>
    <mergeCell ref="A14:B14"/>
    <mergeCell ref="C10:H10"/>
    <mergeCell ref="C13:D13"/>
    <mergeCell ref="A41:H41"/>
    <mergeCell ref="A42:H42"/>
    <mergeCell ref="A43:F43"/>
    <mergeCell ref="A28:B28"/>
    <mergeCell ref="F4:I5"/>
    <mergeCell ref="A15:B15"/>
    <mergeCell ref="A39:H39"/>
    <mergeCell ref="A27:B27"/>
    <mergeCell ref="A26:B26"/>
    <mergeCell ref="A12:B12"/>
  </mergeCells>
  <printOptions/>
  <pageMargins left="0.3937007874015748" right="0.31496062992125984" top="0.15748031496062992" bottom="0.1968503937007874" header="0.15748031496062992" footer="0.1574803149606299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125" style="0" customWidth="1"/>
    <col min="2" max="3" width="5.75390625" style="0" customWidth="1"/>
    <col min="4" max="8" width="17.25390625" style="0" customWidth="1"/>
  </cols>
  <sheetData>
    <row r="2" ht="2.25" customHeight="1"/>
    <row r="3" ht="15.75">
      <c r="B3" s="2" t="s">
        <v>1</v>
      </c>
    </row>
    <row r="4" spans="2:10" ht="13.5" customHeight="1">
      <c r="B4" s="41" t="s">
        <v>150</v>
      </c>
      <c r="J4" s="13"/>
    </row>
    <row r="5" spans="2:10" ht="13.5" customHeight="1">
      <c r="B5" s="41" t="s">
        <v>318</v>
      </c>
      <c r="J5" s="13"/>
    </row>
    <row r="6" spans="2:8" ht="12.75">
      <c r="B6" s="33" t="s">
        <v>192</v>
      </c>
      <c r="H6" s="15" t="s">
        <v>126</v>
      </c>
    </row>
    <row r="7" spans="2:8" ht="15" customHeight="1">
      <c r="B7" t="s">
        <v>195</v>
      </c>
      <c r="G7" s="135"/>
      <c r="H7" s="135">
        <v>42248</v>
      </c>
    </row>
    <row r="8" ht="3" customHeight="1">
      <c r="G8" s="135"/>
    </row>
    <row r="9" spans="5:7" ht="26.25" customHeight="1">
      <c r="E9" s="151" t="s">
        <v>110</v>
      </c>
      <c r="G9" s="135"/>
    </row>
    <row r="10" spans="5:7" ht="15" customHeight="1">
      <c r="E10" s="90" t="s">
        <v>319</v>
      </c>
      <c r="G10" s="135"/>
    </row>
    <row r="11" ht="5.25" customHeight="1" thickBot="1">
      <c r="G11" s="135"/>
    </row>
    <row r="12" spans="2:7" ht="12.75" customHeight="1">
      <c r="B12" s="460" t="s">
        <v>86</v>
      </c>
      <c r="C12" s="461"/>
      <c r="D12" s="485" t="s">
        <v>176</v>
      </c>
      <c r="E12" s="487" t="s">
        <v>177</v>
      </c>
      <c r="F12" s="487" t="s">
        <v>178</v>
      </c>
      <c r="G12" s="489"/>
    </row>
    <row r="13" spans="2:7" ht="21.75" customHeight="1">
      <c r="B13" s="462"/>
      <c r="C13" s="404"/>
      <c r="D13" s="486"/>
      <c r="E13" s="488"/>
      <c r="F13" s="488"/>
      <c r="G13" s="490"/>
    </row>
    <row r="14" spans="2:7" ht="18.75" customHeight="1">
      <c r="B14" s="451" t="s">
        <v>48</v>
      </c>
      <c r="C14" s="399"/>
      <c r="D14" s="467" t="s">
        <v>179</v>
      </c>
      <c r="E14" s="362"/>
      <c r="F14" s="362"/>
      <c r="G14" s="468"/>
    </row>
    <row r="15" spans="2:7" ht="24.75" customHeight="1">
      <c r="B15" s="451" t="s">
        <v>2</v>
      </c>
      <c r="C15" s="399"/>
      <c r="D15" s="462" t="s">
        <v>111</v>
      </c>
      <c r="E15" s="479"/>
      <c r="F15" s="479"/>
      <c r="G15" s="480"/>
    </row>
    <row r="16" spans="2:7" ht="49.5" customHeight="1">
      <c r="B16" s="451" t="s">
        <v>299</v>
      </c>
      <c r="C16" s="399"/>
      <c r="D16" s="295" t="s">
        <v>300</v>
      </c>
      <c r="E16" s="296" t="s">
        <v>301</v>
      </c>
      <c r="F16" s="481" t="s">
        <v>302</v>
      </c>
      <c r="G16" s="482"/>
    </row>
    <row r="17" spans="2:7" ht="13.5" customHeight="1" thickBot="1">
      <c r="B17" s="472" t="s">
        <v>47</v>
      </c>
      <c r="C17" s="473"/>
      <c r="D17" s="469" t="s">
        <v>298</v>
      </c>
      <c r="E17" s="470"/>
      <c r="F17" s="470"/>
      <c r="G17" s="471"/>
    </row>
    <row r="18" spans="2:7" s="9" customFormat="1" ht="24.75" customHeight="1" thickBot="1">
      <c r="B18" s="477" t="s">
        <v>113</v>
      </c>
      <c r="C18" s="478"/>
      <c r="D18" s="297">
        <v>2500</v>
      </c>
      <c r="E18" s="298">
        <v>2500</v>
      </c>
      <c r="F18" s="483">
        <v>2500</v>
      </c>
      <c r="G18" s="484"/>
    </row>
    <row r="19" spans="2:6" ht="6.75" customHeight="1">
      <c r="B19" s="88"/>
      <c r="C19" s="88"/>
      <c r="D19" s="89"/>
      <c r="E19" s="89"/>
      <c r="F19" s="89"/>
    </row>
    <row r="20" spans="2:6" ht="33.75" customHeight="1">
      <c r="B20" s="84"/>
      <c r="C20" s="84"/>
      <c r="D20" s="26"/>
      <c r="E20" s="26"/>
      <c r="F20" s="26"/>
    </row>
    <row r="21" spans="2:5" ht="24" customHeight="1">
      <c r="B21" s="84"/>
      <c r="D21" s="109"/>
      <c r="E21" s="92" t="s">
        <v>114</v>
      </c>
    </row>
    <row r="22" spans="2:5" ht="15" customHeight="1">
      <c r="B22" s="386"/>
      <c r="C22" s="386"/>
      <c r="E22" s="90" t="s">
        <v>319</v>
      </c>
    </row>
    <row r="23" spans="2:6" ht="9.75" customHeight="1" thickBot="1">
      <c r="B23" s="136"/>
      <c r="C23" s="136"/>
      <c r="E23" s="81"/>
      <c r="F23" s="81"/>
    </row>
    <row r="24" spans="2:8" ht="24.75" customHeight="1">
      <c r="B24" s="454" t="s">
        <v>86</v>
      </c>
      <c r="C24" s="455"/>
      <c r="D24" s="262" t="s">
        <v>124</v>
      </c>
      <c r="E24" s="263" t="s">
        <v>123</v>
      </c>
      <c r="F24" s="263" t="s">
        <v>303</v>
      </c>
      <c r="G24" s="263" t="s">
        <v>191</v>
      </c>
      <c r="H24" s="264" t="s">
        <v>304</v>
      </c>
    </row>
    <row r="25" spans="2:8" ht="35.25" customHeight="1">
      <c r="B25" s="451" t="s">
        <v>48</v>
      </c>
      <c r="C25" s="399"/>
      <c r="D25" s="265" t="s">
        <v>305</v>
      </c>
      <c r="E25" s="397" t="s">
        <v>286</v>
      </c>
      <c r="F25" s="338"/>
      <c r="G25" s="338"/>
      <c r="H25" s="266" t="s">
        <v>317</v>
      </c>
    </row>
    <row r="26" spans="2:8" ht="45.75" customHeight="1">
      <c r="B26" s="451" t="s">
        <v>2</v>
      </c>
      <c r="C26" s="399"/>
      <c r="D26" s="467" t="s">
        <v>306</v>
      </c>
      <c r="E26" s="362"/>
      <c r="F26" s="299" t="s">
        <v>307</v>
      </c>
      <c r="G26" s="299" t="s">
        <v>308</v>
      </c>
      <c r="H26" s="300" t="s">
        <v>309</v>
      </c>
    </row>
    <row r="27" spans="2:8" ht="22.5" customHeight="1" thickBot="1">
      <c r="B27" s="472" t="s">
        <v>115</v>
      </c>
      <c r="C27" s="473"/>
      <c r="D27" s="452" t="s">
        <v>310</v>
      </c>
      <c r="E27" s="366"/>
      <c r="F27" s="366"/>
      <c r="G27" s="366"/>
      <c r="H27" s="453"/>
    </row>
    <row r="28" spans="2:8" ht="15" customHeight="1">
      <c r="B28" s="289"/>
      <c r="C28" s="282">
        <v>80</v>
      </c>
      <c r="D28" s="301">
        <v>10800</v>
      </c>
      <c r="E28" s="302">
        <v>9600</v>
      </c>
      <c r="F28" s="302">
        <v>9420</v>
      </c>
      <c r="G28" s="302">
        <v>8040</v>
      </c>
      <c r="H28" s="303">
        <v>6120</v>
      </c>
    </row>
    <row r="29" spans="2:8" ht="15" customHeight="1">
      <c r="B29" s="290"/>
      <c r="C29" s="282">
        <v>90</v>
      </c>
      <c r="D29" s="304">
        <v>11700</v>
      </c>
      <c r="E29" s="199">
        <v>10400</v>
      </c>
      <c r="F29" s="199">
        <v>10205</v>
      </c>
      <c r="G29" s="199">
        <v>8710</v>
      </c>
      <c r="H29" s="305">
        <v>6630</v>
      </c>
    </row>
    <row r="30" spans="2:8" ht="15" customHeight="1">
      <c r="B30" s="290"/>
      <c r="C30" s="282">
        <v>120</v>
      </c>
      <c r="D30" s="304">
        <v>15120</v>
      </c>
      <c r="E30" s="199">
        <v>13440</v>
      </c>
      <c r="F30" s="199">
        <v>13190</v>
      </c>
      <c r="G30" s="199">
        <v>11260</v>
      </c>
      <c r="H30" s="305">
        <v>8570</v>
      </c>
    </row>
    <row r="31" spans="2:8" ht="15" customHeight="1">
      <c r="B31" s="291">
        <v>190</v>
      </c>
      <c r="C31" s="282">
        <v>140</v>
      </c>
      <c r="D31" s="304">
        <v>17820</v>
      </c>
      <c r="E31" s="199">
        <v>15840</v>
      </c>
      <c r="F31" s="199">
        <v>15545</v>
      </c>
      <c r="G31" s="199">
        <v>13270</v>
      </c>
      <c r="H31" s="305">
        <v>10100</v>
      </c>
    </row>
    <row r="32" spans="2:8" s="9" customFormat="1" ht="15" customHeight="1">
      <c r="B32" s="290">
        <v>200</v>
      </c>
      <c r="C32" s="282">
        <v>160</v>
      </c>
      <c r="D32" s="306">
        <v>18000</v>
      </c>
      <c r="E32" s="200">
        <v>16000</v>
      </c>
      <c r="F32" s="200">
        <v>15700</v>
      </c>
      <c r="G32" s="200">
        <v>13400</v>
      </c>
      <c r="H32" s="307">
        <v>10200</v>
      </c>
    </row>
    <row r="33" spans="2:8" ht="15" customHeight="1">
      <c r="B33" s="290"/>
      <c r="C33" s="292">
        <v>180</v>
      </c>
      <c r="D33" s="304">
        <v>19800</v>
      </c>
      <c r="E33" s="199">
        <v>17600</v>
      </c>
      <c r="F33" s="199">
        <v>17270</v>
      </c>
      <c r="G33" s="199">
        <v>14740</v>
      </c>
      <c r="H33" s="305">
        <v>11220</v>
      </c>
    </row>
    <row r="34" spans="2:8" ht="15" customHeight="1" thickBot="1">
      <c r="B34" s="293"/>
      <c r="C34" s="294">
        <v>200</v>
      </c>
      <c r="D34" s="308">
        <v>21600</v>
      </c>
      <c r="E34" s="309">
        <v>19200</v>
      </c>
      <c r="F34" s="309">
        <v>18840</v>
      </c>
      <c r="G34" s="309">
        <v>16080</v>
      </c>
      <c r="H34" s="310">
        <v>12240</v>
      </c>
    </row>
    <row r="35" spans="2:6" ht="12.75" customHeight="1">
      <c r="B35" s="7"/>
      <c r="C35" s="7"/>
      <c r="D35" s="8"/>
      <c r="E35" s="8"/>
      <c r="F35" s="8"/>
    </row>
    <row r="36" spans="2:8" ht="11.25" customHeight="1">
      <c r="B36" s="475" t="s">
        <v>311</v>
      </c>
      <c r="C36" s="475"/>
      <c r="D36" s="475"/>
      <c r="E36" s="475"/>
      <c r="F36" s="475"/>
      <c r="G36" s="475"/>
      <c r="H36" s="475"/>
    </row>
    <row r="37" spans="1:8" ht="12.75" customHeight="1">
      <c r="A37" s="311"/>
      <c r="B37" s="475"/>
      <c r="C37" s="475"/>
      <c r="D37" s="475"/>
      <c r="E37" s="475"/>
      <c r="F37" s="475"/>
      <c r="G37" s="475"/>
      <c r="H37" s="475"/>
    </row>
    <row r="38" spans="2:8" ht="18.75" customHeight="1">
      <c r="B38" s="476" t="s">
        <v>312</v>
      </c>
      <c r="C38" s="476"/>
      <c r="D38" s="476"/>
      <c r="E38" s="476"/>
      <c r="F38" s="476"/>
      <c r="G38" s="476"/>
      <c r="H38" s="476"/>
    </row>
    <row r="39" spans="2:6" ht="18.75" customHeight="1">
      <c r="B39" s="356"/>
      <c r="C39" s="356"/>
      <c r="D39" s="356"/>
      <c r="E39" s="356"/>
      <c r="F39" s="356"/>
    </row>
    <row r="40" spans="2:6" ht="12.75" customHeight="1">
      <c r="B40" s="353" t="s">
        <v>7</v>
      </c>
      <c r="C40" s="353"/>
      <c r="D40" s="353"/>
      <c r="E40" s="353"/>
      <c r="F40" s="353"/>
    </row>
    <row r="41" spans="2:6" ht="12.75">
      <c r="B41" s="354" t="s">
        <v>12</v>
      </c>
      <c r="C41" s="354"/>
      <c r="D41" s="354"/>
      <c r="E41" s="354"/>
      <c r="F41" s="354"/>
    </row>
    <row r="42" ht="25.5" customHeight="1"/>
    <row r="43" spans="2:6" ht="12.75">
      <c r="B43" t="s">
        <v>40</v>
      </c>
      <c r="F43" t="s">
        <v>8</v>
      </c>
    </row>
    <row r="44" spans="2:6" ht="15" customHeight="1">
      <c r="B44" t="s">
        <v>127</v>
      </c>
      <c r="F44" t="s">
        <v>193</v>
      </c>
    </row>
    <row r="45" spans="2:6" ht="12.75">
      <c r="B45" t="s">
        <v>10</v>
      </c>
      <c r="F45" t="s">
        <v>10</v>
      </c>
    </row>
  </sheetData>
  <sheetProtection/>
  <mergeCells count="27">
    <mergeCell ref="B41:F41"/>
    <mergeCell ref="B14:C14"/>
    <mergeCell ref="B15:C15"/>
    <mergeCell ref="B12:C13"/>
    <mergeCell ref="D12:D13"/>
    <mergeCell ref="E12:E13"/>
    <mergeCell ref="F12:G13"/>
    <mergeCell ref="D14:G14"/>
    <mergeCell ref="B39:F39"/>
    <mergeCell ref="B40:F40"/>
    <mergeCell ref="B38:H38"/>
    <mergeCell ref="B16:C16"/>
    <mergeCell ref="B18:C18"/>
    <mergeCell ref="B22:C22"/>
    <mergeCell ref="B24:C24"/>
    <mergeCell ref="D15:G15"/>
    <mergeCell ref="F16:G16"/>
    <mergeCell ref="B17:C17"/>
    <mergeCell ref="D17:G17"/>
    <mergeCell ref="F18:G18"/>
    <mergeCell ref="B36:H37"/>
    <mergeCell ref="B25:C25"/>
    <mergeCell ref="B26:C26"/>
    <mergeCell ref="D26:E26"/>
    <mergeCell ref="B27:C27"/>
    <mergeCell ref="D27:H27"/>
    <mergeCell ref="E25:G25"/>
  </mergeCells>
  <printOptions/>
  <pageMargins left="0.2" right="0.21" top="0.32" bottom="0.38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2" width="6.375" style="0" customWidth="1"/>
    <col min="3" max="5" width="25.375" style="0" customWidth="1"/>
    <col min="6" max="6" width="8.875" style="0" customWidth="1"/>
    <col min="7" max="7" width="14.375" style="0" customWidth="1"/>
  </cols>
  <sheetData>
    <row r="1" ht="2.25" customHeight="1"/>
    <row r="2" spans="1:8" ht="15.75">
      <c r="A2" s="2" t="s">
        <v>1</v>
      </c>
      <c r="H2" s="13"/>
    </row>
    <row r="3" spans="1:8" ht="15">
      <c r="A3" s="3" t="s">
        <v>150</v>
      </c>
      <c r="H3" s="13"/>
    </row>
    <row r="4" spans="1:8" ht="15">
      <c r="A4" s="3" t="s">
        <v>318</v>
      </c>
      <c r="H4" s="13"/>
    </row>
    <row r="5" spans="1:8" ht="12.75">
      <c r="A5" s="33" t="s">
        <v>192</v>
      </c>
      <c r="E5" s="15" t="s">
        <v>126</v>
      </c>
      <c r="H5" s="13"/>
    </row>
    <row r="6" ht="12.75">
      <c r="A6" t="s">
        <v>195</v>
      </c>
    </row>
    <row r="7" spans="1:2" ht="2.25" customHeight="1">
      <c r="A7" s="10"/>
      <c r="B7" s="10"/>
    </row>
    <row r="8" spans="1:2" ht="0.75" customHeight="1" hidden="1">
      <c r="A8" s="10"/>
      <c r="B8" s="10"/>
    </row>
    <row r="9" spans="3:6" ht="23.25" customHeight="1">
      <c r="C9" s="402" t="s">
        <v>186</v>
      </c>
      <c r="D9" s="402"/>
      <c r="E9" s="156">
        <v>42248</v>
      </c>
      <c r="F9" s="198"/>
    </row>
    <row r="10" spans="2:6" ht="18.75" customHeight="1">
      <c r="B10" s="16"/>
      <c r="C10" s="403" t="s">
        <v>319</v>
      </c>
      <c r="D10" s="403"/>
      <c r="E10" s="403"/>
      <c r="F10" s="403"/>
    </row>
    <row r="11" spans="2:6" ht="3.75" customHeight="1">
      <c r="B11" s="86"/>
      <c r="C11" s="86"/>
      <c r="D11" s="86"/>
      <c r="E11" s="86"/>
      <c r="F11" s="86"/>
    </row>
    <row r="12" spans="1:6" ht="4.5" customHeight="1" thickBot="1">
      <c r="A12" s="7"/>
      <c r="B12" s="7"/>
      <c r="C12" s="8"/>
      <c r="D12" s="8"/>
      <c r="E12" s="8"/>
      <c r="F12" s="8"/>
    </row>
    <row r="13" spans="1:5" ht="36" customHeight="1">
      <c r="A13" s="494" t="s">
        <v>86</v>
      </c>
      <c r="B13" s="495"/>
      <c r="C13" s="312" t="s">
        <v>188</v>
      </c>
      <c r="D13" s="312" t="s">
        <v>313</v>
      </c>
      <c r="E13" s="313" t="s">
        <v>189</v>
      </c>
    </row>
    <row r="14" spans="1:5" ht="43.5" customHeight="1">
      <c r="A14" s="496" t="s">
        <v>187</v>
      </c>
      <c r="B14" s="493"/>
      <c r="C14" s="493" t="s">
        <v>184</v>
      </c>
      <c r="D14" s="493"/>
      <c r="E14" s="491" t="s">
        <v>165</v>
      </c>
    </row>
    <row r="15" spans="1:5" ht="33.75" customHeight="1">
      <c r="A15" s="497"/>
      <c r="B15" s="498"/>
      <c r="C15" s="314" t="s">
        <v>185</v>
      </c>
      <c r="D15" s="314"/>
      <c r="E15" s="492"/>
    </row>
    <row r="16" spans="1:5" ht="15" customHeight="1">
      <c r="A16" s="289"/>
      <c r="B16" s="282">
        <v>80</v>
      </c>
      <c r="C16" s="237">
        <v>4330</v>
      </c>
      <c r="D16" s="6">
        <v>3840</v>
      </c>
      <c r="E16" s="315">
        <v>2720</v>
      </c>
    </row>
    <row r="17" spans="1:5" ht="15" customHeight="1">
      <c r="A17" s="290"/>
      <c r="B17" s="282">
        <v>90</v>
      </c>
      <c r="C17" s="237">
        <v>4920</v>
      </c>
      <c r="D17" s="6">
        <v>4360</v>
      </c>
      <c r="E17" s="315">
        <v>2790</v>
      </c>
    </row>
    <row r="18" spans="1:5" ht="15" customHeight="1">
      <c r="A18" s="290"/>
      <c r="B18" s="282">
        <v>120</v>
      </c>
      <c r="C18" s="237">
        <v>5385</v>
      </c>
      <c r="D18" s="6">
        <v>4775</v>
      </c>
      <c r="E18" s="315">
        <v>3470</v>
      </c>
    </row>
    <row r="19" spans="1:5" ht="15" customHeight="1">
      <c r="A19" s="291">
        <v>190</v>
      </c>
      <c r="B19" s="282">
        <v>140</v>
      </c>
      <c r="C19" s="237">
        <v>5915</v>
      </c>
      <c r="D19" s="6">
        <v>5245</v>
      </c>
      <c r="E19" s="315">
        <v>3610</v>
      </c>
    </row>
    <row r="20" spans="1:5" s="9" customFormat="1" ht="15" customHeight="1">
      <c r="A20" s="290">
        <v>200</v>
      </c>
      <c r="B20" s="282">
        <v>160</v>
      </c>
      <c r="C20" s="239">
        <v>6150</v>
      </c>
      <c r="D20" s="12">
        <v>5450</v>
      </c>
      <c r="E20" s="316">
        <v>3750</v>
      </c>
    </row>
    <row r="21" spans="1:5" ht="15" customHeight="1">
      <c r="A21" s="290"/>
      <c r="B21" s="292">
        <v>180</v>
      </c>
      <c r="C21" s="237">
        <v>7775</v>
      </c>
      <c r="D21" s="6">
        <v>6900</v>
      </c>
      <c r="E21" s="315">
        <v>4425</v>
      </c>
    </row>
    <row r="22" spans="1:5" ht="15" customHeight="1" thickBot="1">
      <c r="A22" s="293"/>
      <c r="B22" s="294">
        <v>200</v>
      </c>
      <c r="C22" s="241">
        <v>8485</v>
      </c>
      <c r="D22" s="242">
        <v>7525</v>
      </c>
      <c r="E22" s="317">
        <v>5125</v>
      </c>
    </row>
    <row r="23" spans="1:6" ht="11.25" customHeight="1">
      <c r="A23" s="25"/>
      <c r="B23" s="25"/>
      <c r="C23" s="26"/>
      <c r="D23" s="26"/>
      <c r="E23" s="26"/>
      <c r="F23" s="26"/>
    </row>
    <row r="24" spans="1:6" ht="8.25" customHeight="1">
      <c r="A24" s="29"/>
      <c r="B24" s="14"/>
      <c r="C24" s="8"/>
      <c r="D24" s="8"/>
      <c r="E24" s="8"/>
      <c r="F24" s="28"/>
    </row>
    <row r="25" spans="1:6" ht="12.75">
      <c r="A25" s="355" t="s">
        <v>314</v>
      </c>
      <c r="B25" s="355"/>
      <c r="C25" s="355"/>
      <c r="D25" s="355"/>
      <c r="E25" s="355"/>
      <c r="F25" s="355"/>
    </row>
    <row r="26" spans="1:6" ht="28.5" customHeight="1">
      <c r="A26" s="499" t="s">
        <v>315</v>
      </c>
      <c r="B26" s="499"/>
      <c r="C26" s="499"/>
      <c r="D26" s="499"/>
      <c r="E26" s="499"/>
      <c r="F26" s="499"/>
    </row>
    <row r="27" spans="1:6" ht="12.75">
      <c r="A27" s="500" t="s">
        <v>316</v>
      </c>
      <c r="B27" s="500"/>
      <c r="C27" s="500"/>
      <c r="D27" s="500"/>
      <c r="E27" s="500"/>
      <c r="F27" s="500"/>
    </row>
    <row r="28" spans="1:6" ht="18" customHeight="1">
      <c r="A28" s="37"/>
      <c r="B28" s="37"/>
      <c r="C28" s="37"/>
      <c r="D28" s="37"/>
      <c r="E28" s="37"/>
      <c r="F28" s="37"/>
    </row>
    <row r="29" spans="1:6" ht="12.75" customHeight="1">
      <c r="A29" s="353" t="s">
        <v>7</v>
      </c>
      <c r="B29" s="353"/>
      <c r="C29" s="353"/>
      <c r="D29" s="353"/>
      <c r="E29" s="353"/>
      <c r="F29" s="353"/>
    </row>
    <row r="30" spans="1:6" ht="12.75">
      <c r="A30" s="354" t="s">
        <v>12</v>
      </c>
      <c r="B30" s="354"/>
      <c r="C30" s="354"/>
      <c r="D30" s="354"/>
      <c r="E30" s="354"/>
      <c r="F30" s="354"/>
    </row>
    <row r="31" ht="29.25" customHeight="1"/>
    <row r="32" spans="1:5" ht="12.75">
      <c r="A32" t="s">
        <v>40</v>
      </c>
      <c r="E32" t="s">
        <v>8</v>
      </c>
    </row>
    <row r="33" spans="1:5" ht="15.75" customHeight="1">
      <c r="A33" t="s">
        <v>127</v>
      </c>
      <c r="E33" t="s">
        <v>190</v>
      </c>
    </row>
    <row r="34" spans="1:5" ht="12.75">
      <c r="A34" t="s">
        <v>10</v>
      </c>
      <c r="E34" t="s">
        <v>10</v>
      </c>
    </row>
  </sheetData>
  <sheetProtection/>
  <mergeCells count="11">
    <mergeCell ref="A27:F27"/>
    <mergeCell ref="E14:E15"/>
    <mergeCell ref="C14:D14"/>
    <mergeCell ref="A30:F30"/>
    <mergeCell ref="C10:F10"/>
    <mergeCell ref="A13:B13"/>
    <mergeCell ref="C9:D9"/>
    <mergeCell ref="A14:B15"/>
    <mergeCell ref="A29:F29"/>
    <mergeCell ref="A25:F25"/>
    <mergeCell ref="A26:F26"/>
  </mergeCells>
  <printOptions/>
  <pageMargins left="0.51" right="0.21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User</cp:lastModifiedBy>
  <cp:lastPrinted>2015-05-06T11:50:53Z</cp:lastPrinted>
  <dcterms:created xsi:type="dcterms:W3CDTF">2004-04-29T04:10:18Z</dcterms:created>
  <dcterms:modified xsi:type="dcterms:W3CDTF">2016-08-02T13:23:46Z</dcterms:modified>
  <cp:category/>
  <cp:version/>
  <cp:contentType/>
  <cp:contentStatus/>
</cp:coreProperties>
</file>